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CON 2020\JEFATURA DE CONTRATACIÓN DE BIENES\1. PROCESOS\9. VENTAS\2025\2. EQUIPOS DE CÓMPUTO, PERIFÉRICOS DE INFRAESTRUCTURA Y REDES\2. Invitación, publicación y enmiendas\"/>
    </mc:Choice>
  </mc:AlternateContent>
  <bookViews>
    <workbookView xWindow="0" yWindow="0" windowWidth="19368" windowHeight="9060"/>
  </bookViews>
  <sheets>
    <sheet name="Detallado" sheetId="2" r:id="rId1"/>
    <sheet name="Resumen" sheetId="8" r:id="rId2"/>
    <sheet name="PorAntiguedad" sheetId="3" state="hidden" r:id="rId3"/>
    <sheet name="PorTipoYAntiguedad" sheetId="4" state="hidden" r:id="rId4"/>
    <sheet name="Mantenimiento" sheetId="5" state="hidden" r:id="rId5"/>
  </sheets>
  <calcPr calcId="162913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5" l="1"/>
  <c r="Z17" i="5" l="1"/>
  <c r="Z18" i="5"/>
  <c r="Z19" i="5"/>
  <c r="Z20" i="5"/>
  <c r="Z21" i="5"/>
  <c r="Y21" i="5"/>
  <c r="Y20" i="5"/>
  <c r="Y19" i="5"/>
  <c r="Y18" i="5"/>
  <c r="Y17" i="5"/>
  <c r="H55" i="5"/>
  <c r="H54" i="5"/>
  <c r="I54" i="5" s="1"/>
  <c r="H53" i="5"/>
  <c r="H52" i="5"/>
  <c r="I52" i="5" s="1"/>
  <c r="H51" i="5"/>
  <c r="H50" i="5"/>
  <c r="I50" i="5" s="1"/>
  <c r="H49" i="5"/>
  <c r="H48" i="5"/>
  <c r="I48" i="5" s="1"/>
  <c r="H47" i="5"/>
  <c r="H46" i="5"/>
  <c r="I46" i="5" s="1"/>
  <c r="H45" i="5"/>
  <c r="H44" i="5"/>
  <c r="F56" i="5"/>
  <c r="J55" i="5"/>
  <c r="I55" i="5"/>
  <c r="J54" i="5"/>
  <c r="J53" i="5"/>
  <c r="I53" i="5"/>
  <c r="J52" i="5"/>
  <c r="J51" i="5"/>
  <c r="I51" i="5"/>
  <c r="J50" i="5"/>
  <c r="J49" i="5"/>
  <c r="I49" i="5"/>
  <c r="J48" i="5"/>
  <c r="J47" i="5"/>
  <c r="I47" i="5"/>
  <c r="J46" i="5"/>
  <c r="J45" i="5"/>
  <c r="I45" i="5"/>
  <c r="J44" i="5"/>
  <c r="I44" i="5"/>
  <c r="H2" i="5"/>
  <c r="R19" i="5"/>
  <c r="S19" i="5" s="1"/>
  <c r="R18" i="5"/>
  <c r="S18" i="5"/>
  <c r="R36" i="5"/>
  <c r="R35" i="5"/>
  <c r="S36" i="5"/>
  <c r="S35" i="5"/>
  <c r="Z22" i="5" l="1"/>
  <c r="S37" i="5"/>
  <c r="J56" i="5"/>
  <c r="I56" i="5"/>
  <c r="S20" i="5"/>
  <c r="J13" i="5"/>
  <c r="J12" i="5"/>
  <c r="J11" i="5"/>
  <c r="J10" i="5"/>
  <c r="J9" i="5"/>
  <c r="J8" i="5"/>
  <c r="J7" i="5"/>
  <c r="J6" i="5"/>
  <c r="J5" i="5"/>
  <c r="J4" i="5"/>
  <c r="J3" i="5"/>
  <c r="J2" i="5"/>
  <c r="H13" i="5"/>
  <c r="H12" i="5"/>
  <c r="H11" i="5"/>
  <c r="H10" i="5"/>
  <c r="H9" i="5"/>
  <c r="H8" i="5"/>
  <c r="H7" i="5"/>
  <c r="H6" i="5"/>
  <c r="H5" i="5"/>
  <c r="H4" i="5"/>
  <c r="H3" i="5"/>
  <c r="N26" i="5"/>
  <c r="S30" i="5"/>
  <c r="S29" i="5"/>
  <c r="S31" i="5" l="1"/>
  <c r="S32" i="5" s="1"/>
  <c r="N25" i="5"/>
  <c r="N27" i="5" s="1"/>
  <c r="Z6" i="5"/>
  <c r="Z5" i="5"/>
  <c r="Z4" i="5"/>
  <c r="Z3" i="5"/>
  <c r="Z2" i="5"/>
  <c r="Z7" i="5" l="1"/>
  <c r="Z8" i="5" s="1"/>
  <c r="S4" i="5" l="1"/>
  <c r="S2" i="5"/>
  <c r="R2" i="5"/>
  <c r="R17" i="5" s="1"/>
  <c r="S3" i="5" l="1"/>
  <c r="S5" i="5" s="1"/>
  <c r="S6" i="5" s="1"/>
  <c r="I13" i="5"/>
  <c r="I12" i="5"/>
  <c r="I11" i="5"/>
  <c r="I10" i="5"/>
  <c r="I9" i="5"/>
  <c r="I8" i="5"/>
  <c r="I6" i="5"/>
  <c r="I5" i="5"/>
  <c r="I4" i="5"/>
  <c r="I3" i="5"/>
  <c r="I2" i="5"/>
  <c r="I7" i="5"/>
  <c r="D25" i="5"/>
  <c r="L12" i="5" s="1"/>
  <c r="L3" i="5" l="1"/>
  <c r="L5" i="5"/>
  <c r="L7" i="5"/>
  <c r="L9" i="5"/>
  <c r="L11" i="5"/>
  <c r="L13" i="5"/>
  <c r="L2" i="5"/>
  <c r="L4" i="5"/>
  <c r="L6" i="5"/>
  <c r="L8" i="5"/>
  <c r="L10" i="5"/>
  <c r="F14" i="5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AM15" i="4"/>
  <c r="AM14" i="4"/>
  <c r="AM3" i="4"/>
  <c r="AM8" i="4"/>
  <c r="AM11" i="4"/>
  <c r="AM10" i="4"/>
  <c r="AM12" i="4"/>
  <c r="AM4" i="4"/>
  <c r="AM6" i="4"/>
  <c r="AM5" i="4"/>
  <c r="AM9" i="4"/>
  <c r="AM13" i="4"/>
  <c r="AM7" i="4"/>
  <c r="AQ20" i="4"/>
  <c r="BC19" i="4"/>
  <c r="BC18" i="4"/>
  <c r="BC17" i="4"/>
  <c r="BC16" i="4"/>
  <c r="BC15" i="4"/>
  <c r="BC14" i="4"/>
  <c r="BC13" i="4"/>
  <c r="BC12" i="4"/>
  <c r="BC11" i="4"/>
  <c r="BC10" i="4"/>
  <c r="BC9" i="4"/>
  <c r="BC8" i="4"/>
  <c r="BC7" i="4"/>
  <c r="BC6" i="4"/>
  <c r="BC5" i="4"/>
  <c r="BC4" i="4"/>
  <c r="BC20" i="4" s="1"/>
  <c r="BC3" i="4"/>
  <c r="BD19" i="4"/>
  <c r="BD18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5" i="4"/>
  <c r="BD4" i="4"/>
  <c r="BD20" i="4" s="1"/>
  <c r="BD3" i="4"/>
  <c r="BB20" i="4"/>
  <c r="BA20" i="4"/>
  <c r="AZ20" i="4"/>
  <c r="AY20" i="4"/>
  <c r="AX20" i="4"/>
  <c r="AW20" i="4"/>
  <c r="AV20" i="4"/>
  <c r="AU20" i="4"/>
  <c r="AT20" i="4"/>
  <c r="AS20" i="4"/>
  <c r="AR20" i="4"/>
  <c r="J14" i="5" l="1"/>
  <c r="I14" i="5"/>
  <c r="G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689" i="2"/>
  <c r="M691" i="2"/>
  <c r="M692" i="2"/>
  <c r="M693" i="2"/>
  <c r="M694" i="2"/>
  <c r="M695" i="2"/>
  <c r="M686" i="2"/>
  <c r="M687" i="2"/>
  <c r="M688" i="2"/>
  <c r="M690" i="2"/>
  <c r="M696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18" i="2"/>
  <c r="M719" i="2"/>
  <c r="M720" i="2"/>
  <c r="M721" i="2"/>
  <c r="M722" i="2"/>
  <c r="M723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795" i="2"/>
  <c r="M1494" i="2"/>
  <c r="M1495" i="2"/>
  <c r="M1496" i="2"/>
  <c r="M1497" i="2"/>
  <c r="M1498" i="2"/>
  <c r="M1499" i="2"/>
  <c r="M1500" i="2"/>
  <c r="M1501" i="2"/>
  <c r="M1502" i="2"/>
  <c r="M1503" i="2"/>
  <c r="M796" i="2"/>
  <c r="M797" i="2"/>
  <c r="M1504" i="2"/>
  <c r="M717" i="2"/>
  <c r="M1505" i="2"/>
  <c r="M1507" i="2"/>
  <c r="M1506" i="2"/>
  <c r="M1508" i="2"/>
  <c r="M1509" i="2"/>
  <c r="M1510" i="2"/>
  <c r="M1511" i="2"/>
  <c r="M1519" i="2"/>
  <c r="M1512" i="2"/>
  <c r="M1513" i="2"/>
  <c r="M1514" i="2"/>
  <c r="M1515" i="2"/>
  <c r="M1516" i="2"/>
  <c r="M1517" i="2"/>
  <c r="M1518" i="2"/>
</calcChain>
</file>

<file path=xl/sharedStrings.xml><?xml version="1.0" encoding="utf-8"?>
<sst xmlns="http://schemas.openxmlformats.org/spreadsheetml/2006/main" count="14374" uniqueCount="5967">
  <si>
    <t>Departamento</t>
  </si>
  <si>
    <t>CODIGO DE BAJA</t>
  </si>
  <si>
    <t>TIPO</t>
  </si>
  <si>
    <t>MARCA</t>
  </si>
  <si>
    <t>MODELO</t>
  </si>
  <si>
    <t>NRO. DE SERIE</t>
  </si>
  <si>
    <t>OC/LN</t>
  </si>
  <si>
    <t>FECHA DE COMPRA</t>
  </si>
  <si>
    <t>SOPORTE TECNICO</t>
  </si>
  <si>
    <t>YPFBTR-SCA2023-C4-001</t>
  </si>
  <si>
    <t>ESCANER</t>
  </si>
  <si>
    <t>HP</t>
  </si>
  <si>
    <t>ScanJet 5590</t>
  </si>
  <si>
    <t>CN2B1VH0VB</t>
  </si>
  <si>
    <t>LN13511</t>
  </si>
  <si>
    <t>YPFBTR-SCA2023-C4-002</t>
  </si>
  <si>
    <t>CN8A4T11MF</t>
  </si>
  <si>
    <t>LN7111</t>
  </si>
  <si>
    <t>YPFBTR-SCA2023-C4-003</t>
  </si>
  <si>
    <t>ScanJet 6350</t>
  </si>
  <si>
    <t>CN38MDE0G2</t>
  </si>
  <si>
    <t>LN15066</t>
  </si>
  <si>
    <t>YPFBTR-SCA2023-C4-004</t>
  </si>
  <si>
    <t>ScanJet G3110</t>
  </si>
  <si>
    <t>CN1CUAA088</t>
  </si>
  <si>
    <t>LN11811</t>
  </si>
  <si>
    <t>YPFBTR-SCA2023-C4-005</t>
  </si>
  <si>
    <t>CN1BSAA114</t>
  </si>
  <si>
    <t>YPFBTR-SCA2023-C4-006</t>
  </si>
  <si>
    <t>XEROX</t>
  </si>
  <si>
    <t>DOCUMATE 3220</t>
  </si>
  <si>
    <t>515DHF0038</t>
  </si>
  <si>
    <t>LN18183</t>
  </si>
  <si>
    <t>YPFBTR-SCA2023-C4-007</t>
  </si>
  <si>
    <t>5AWDHF0371</t>
  </si>
  <si>
    <t>YPFBTR-SCA2023-C4-008</t>
  </si>
  <si>
    <t>265DHA0137</t>
  </si>
  <si>
    <t>YPFBTR-SCA2023-C4-009</t>
  </si>
  <si>
    <t>ScanJet PRO 2500F1</t>
  </si>
  <si>
    <t>CN5CKA106T</t>
  </si>
  <si>
    <t>LN18184</t>
  </si>
  <si>
    <t>YPFBTR-SCA2023-C4-010</t>
  </si>
  <si>
    <t>CN5CKA106F</t>
  </si>
  <si>
    <t>YPFBTR-SCA2023-C4-011</t>
  </si>
  <si>
    <t>CN5CKA107N</t>
  </si>
  <si>
    <t>YPFBTR-SCA2023-C4-012</t>
  </si>
  <si>
    <t>CN2B1VH0DH</t>
  </si>
  <si>
    <t>YPFBTR-SCA2023-C4-013</t>
  </si>
  <si>
    <t>ScanJet Enterprise 7500</t>
  </si>
  <si>
    <t>SG45N1102S</t>
  </si>
  <si>
    <t>LN16291</t>
  </si>
  <si>
    <t>YPFBTR-SCA2023-C4-014</t>
  </si>
  <si>
    <t>SG24E4101J</t>
  </si>
  <si>
    <t>LN12301</t>
  </si>
  <si>
    <t>YPFBTR-SCA2023-C4-015</t>
  </si>
  <si>
    <t>CN5CKA1078</t>
  </si>
  <si>
    <t>YPFBTR-SCA2023-C4-016</t>
  </si>
  <si>
    <t>SG41N11010</t>
  </si>
  <si>
    <t>YPFBTR-SCA2023-C4-017</t>
  </si>
  <si>
    <t>CN1CUAA009K</t>
  </si>
  <si>
    <t>YPFBTR-SCA2023-C4-018</t>
  </si>
  <si>
    <t>SG32541013</t>
  </si>
  <si>
    <t>YPFBTR-SCA2023-C4-019</t>
  </si>
  <si>
    <t>SG21R4101C</t>
  </si>
  <si>
    <t>LN11629</t>
  </si>
  <si>
    <t>YPFBTR-SCA2023-C4-020</t>
  </si>
  <si>
    <t>SG54O1101G</t>
  </si>
  <si>
    <t>LN18182</t>
  </si>
  <si>
    <t>YPFBTR-SCA2023-C4-021</t>
  </si>
  <si>
    <t>SG56C1100Q</t>
  </si>
  <si>
    <t>YPFBTR-SCA2023-C4-022</t>
  </si>
  <si>
    <t>SG1CK4105G</t>
  </si>
  <si>
    <t>YPFBTR-SCA2023-C4-023</t>
  </si>
  <si>
    <t>SG5291102F</t>
  </si>
  <si>
    <t>LN16488</t>
  </si>
  <si>
    <t>TR-HW2023-C4-001</t>
  </si>
  <si>
    <t>CN48DT0115</t>
  </si>
  <si>
    <t>LN2245</t>
  </si>
  <si>
    <t>YPFBTR-SCA2022-003</t>
  </si>
  <si>
    <t>CN1BSAA0D1</t>
  </si>
  <si>
    <t>YPFBTR-SCA2022-006</t>
  </si>
  <si>
    <t>CN846TH0X6</t>
  </si>
  <si>
    <t>LN6019</t>
  </si>
  <si>
    <t>YPFBTR-SCA2022-005</t>
  </si>
  <si>
    <t>SG11J3101G</t>
  </si>
  <si>
    <t>LN10505</t>
  </si>
  <si>
    <t>TR-HW2023-C4-002</t>
  </si>
  <si>
    <t>CN87BA5022</t>
  </si>
  <si>
    <t>LN6371</t>
  </si>
  <si>
    <t>TR-HW2023-C4-003</t>
  </si>
  <si>
    <t>CN32KBA1FT</t>
  </si>
  <si>
    <t>YPFBTR-SCA2020-C4-*</t>
  </si>
  <si>
    <t>CN898A50QN</t>
  </si>
  <si>
    <t>LN7734</t>
  </si>
  <si>
    <t>SCN87BA5033</t>
  </si>
  <si>
    <t>LN6163</t>
  </si>
  <si>
    <t>CN7AMA57DZ</t>
  </si>
  <si>
    <t>LN5174</t>
  </si>
  <si>
    <t>YPFBTR-SCA2020-C4-025</t>
  </si>
  <si>
    <t>CN898A509V</t>
  </si>
  <si>
    <t>LN7133</t>
  </si>
  <si>
    <t>YPFBTR-SCA2020-C4-017</t>
  </si>
  <si>
    <t>CN7B7A52HZ</t>
  </si>
  <si>
    <t>LN5255</t>
  </si>
  <si>
    <t>YPFBTR-SCA2020-C4-024</t>
  </si>
  <si>
    <t>CN879A51QM</t>
  </si>
  <si>
    <t>LN6345</t>
  </si>
  <si>
    <t>YPFBTR-SCA2020-C4-028</t>
  </si>
  <si>
    <t>CN87BA5032</t>
  </si>
  <si>
    <t>YPFBTR-SCA2020-C4-018</t>
  </si>
  <si>
    <t>CN78XA51P1</t>
  </si>
  <si>
    <t>LN4965</t>
  </si>
  <si>
    <t>CN7B7A505B</t>
  </si>
  <si>
    <t>TR-SCA2012-C3-004</t>
  </si>
  <si>
    <t>CN8A3T10Z0</t>
  </si>
  <si>
    <t>TR-SCA2012-C3-005</t>
  </si>
  <si>
    <t>CN77KB0384</t>
  </si>
  <si>
    <t>LN5047</t>
  </si>
  <si>
    <t>YPFBTR-SCA2019-C4-0*</t>
  </si>
  <si>
    <t>CN32KBA09J</t>
  </si>
  <si>
    <t>YPFBTR-SCA2020-C4-026</t>
  </si>
  <si>
    <t>CN87AA5128</t>
  </si>
  <si>
    <t>YPFBTR-SCA2020-C4-015</t>
  </si>
  <si>
    <t>CN15HT209B</t>
  </si>
  <si>
    <t>LN10531</t>
  </si>
  <si>
    <t>YPFBTR-SCA2022-001</t>
  </si>
  <si>
    <t>CN2B1VH0MC</t>
  </si>
  <si>
    <t>YPFBTR-SCA2021-C4-002</t>
  </si>
  <si>
    <t>CN179E235C</t>
  </si>
  <si>
    <t>LN10027</t>
  </si>
  <si>
    <t>YPFBTR-SCA2019-C4-002</t>
  </si>
  <si>
    <t>CN8A4T11MB</t>
  </si>
  <si>
    <t>YPFBTR-SCA2013-C3-018</t>
  </si>
  <si>
    <t>CN8A4T11KQ</t>
  </si>
  <si>
    <t>YPFBTR-SCA2021-C4-006</t>
  </si>
  <si>
    <t>CN0CQVH166</t>
  </si>
  <si>
    <t>YPFBTR-SCA2021-C4-001</t>
  </si>
  <si>
    <t>CN69WA26NS</t>
  </si>
  <si>
    <t>LN4377</t>
  </si>
  <si>
    <t>YPFBTR-SCA2021-C4-003</t>
  </si>
  <si>
    <t>CN9C8A5190</t>
  </si>
  <si>
    <t>LN8230</t>
  </si>
  <si>
    <t>YPFBTR-SCA2021-C4-005</t>
  </si>
  <si>
    <t>CN181VH1C2</t>
  </si>
  <si>
    <t>YPFBTR-SCA2021-C4-007</t>
  </si>
  <si>
    <t>CN89DA531K</t>
  </si>
  <si>
    <t>LN7884</t>
  </si>
  <si>
    <t>YPFBTR-SCA2021-C4-004</t>
  </si>
  <si>
    <t>CN0CQVH1KR</t>
  </si>
  <si>
    <t>YPFBTR-SCA2019-C4-001</t>
  </si>
  <si>
    <t>CN874A51MC</t>
  </si>
  <si>
    <t>YPFBTR-SCA2013-C2-019</t>
  </si>
  <si>
    <t>CN8A3T10XR</t>
  </si>
  <si>
    <t>YPFBTR-SCA2016-C3-004</t>
  </si>
  <si>
    <t>CN06BA0288</t>
  </si>
  <si>
    <t>LN8982</t>
  </si>
  <si>
    <t>YPFBTR-SCA2011-C2-001</t>
  </si>
  <si>
    <t>CN56WT0283</t>
  </si>
  <si>
    <t>LN3182</t>
  </si>
  <si>
    <t>TR-HW2023-C4-004</t>
  </si>
  <si>
    <t>CN8A4T11KR</t>
  </si>
  <si>
    <t>TERMINAL ARICA</t>
  </si>
  <si>
    <t>YPFBTR-PRY2023-C4-001</t>
  </si>
  <si>
    <t>PROYECTOR</t>
  </si>
  <si>
    <t>EPSON</t>
  </si>
  <si>
    <t>PowerLite 96W</t>
  </si>
  <si>
    <t>P9QK3400933</t>
  </si>
  <si>
    <t>LN13513</t>
  </si>
  <si>
    <t>YPFBTR-PRY2023-C4-002</t>
  </si>
  <si>
    <t>PSPF360584L</t>
  </si>
  <si>
    <t>LN14255</t>
  </si>
  <si>
    <t>YPFBTR-PRY2023-C4-003</t>
  </si>
  <si>
    <t>PowerLite S6</t>
  </si>
  <si>
    <t>L5TF957340L</t>
  </si>
  <si>
    <t>LN7014</t>
  </si>
  <si>
    <t>YPFBTR-PRY2023-C4-004</t>
  </si>
  <si>
    <t>PowerLite 1810p</t>
  </si>
  <si>
    <t>JURF890144L</t>
  </si>
  <si>
    <t>LN5786</t>
  </si>
  <si>
    <t>YPFBTR-PRY2023-C4-005</t>
  </si>
  <si>
    <t>PowerLite 83+</t>
  </si>
  <si>
    <t>KM3F952386L</t>
  </si>
  <si>
    <t>YPFBTR-PRY2023-C4-006</t>
  </si>
  <si>
    <t>PowerLite 83c</t>
  </si>
  <si>
    <t>KM3F888109L</t>
  </si>
  <si>
    <t>YPFBTR-PRY2019-C4-001</t>
  </si>
  <si>
    <t>P9FF140537L</t>
  </si>
  <si>
    <t>LN10263</t>
  </si>
  <si>
    <t>YPFBTR-PRY2021-C4-001</t>
  </si>
  <si>
    <t>P9QF260876L</t>
  </si>
  <si>
    <t>LN12138</t>
  </si>
  <si>
    <t>YPFBTR-VAR2013-C2-002</t>
  </si>
  <si>
    <t>KM3F891457L</t>
  </si>
  <si>
    <t>YPFBTR-VAR2013-C2-003</t>
  </si>
  <si>
    <t>KM3F891452L</t>
  </si>
  <si>
    <t>YPFBTR-VAR2013-C3-001</t>
  </si>
  <si>
    <t>JURF740101L</t>
  </si>
  <si>
    <t>LN4339</t>
  </si>
  <si>
    <t>YPFBTR-VAR2013-C3-003</t>
  </si>
  <si>
    <t>JXJF74B269L</t>
  </si>
  <si>
    <t>YPFBTR-VAR2014-C3-002</t>
  </si>
  <si>
    <t>KM3F891451L</t>
  </si>
  <si>
    <t>YPFBTR-MON2023-C4-001</t>
  </si>
  <si>
    <t>MONITOR</t>
  </si>
  <si>
    <t>LA1751g</t>
  </si>
  <si>
    <t>3CQ146B2F6</t>
  </si>
  <si>
    <t>LN12263</t>
  </si>
  <si>
    <t>YPFBTR-MON2023-C4-002</t>
  </si>
  <si>
    <t>3CQ146B2F7</t>
  </si>
  <si>
    <t>YPFBTR-MON2023-C4-003</t>
  </si>
  <si>
    <t>3CQ146B2LW</t>
  </si>
  <si>
    <t>YPFBTR-MON2023-C4-004</t>
  </si>
  <si>
    <t>3CQ146B2M0</t>
  </si>
  <si>
    <t>YPFBTR-MON2023-C4-005</t>
  </si>
  <si>
    <t>3CQ146B2N1</t>
  </si>
  <si>
    <t>YPFBTR-MON2023-C4-006</t>
  </si>
  <si>
    <t>3CQ146B2N5</t>
  </si>
  <si>
    <t>YPFBTR-MON2023-C4-007</t>
  </si>
  <si>
    <t>3CQ146B2N9</t>
  </si>
  <si>
    <t>YPFBTR-MON2023-C4-008</t>
  </si>
  <si>
    <t>3CQ146B2NC</t>
  </si>
  <si>
    <t>YPFBTR-MON2023-C4-009</t>
  </si>
  <si>
    <t>3CQ146B2NH</t>
  </si>
  <si>
    <t>YPFBTR-MON2023-C4-010</t>
  </si>
  <si>
    <t>3CQ146B2NM</t>
  </si>
  <si>
    <t>YPFBTR-MON2023-C4-011</t>
  </si>
  <si>
    <t>3CQ146B2NP</t>
  </si>
  <si>
    <t>YPFBTR-MON2023-C4-012</t>
  </si>
  <si>
    <t>3CQ146BBPB</t>
  </si>
  <si>
    <t>LN12279</t>
  </si>
  <si>
    <t>YPFBTR-MON2023-C4-013</t>
  </si>
  <si>
    <t>3CQ146BBQ5</t>
  </si>
  <si>
    <t>YPFBTR-MON2023-C4-014</t>
  </si>
  <si>
    <t>3CQ146BBQH</t>
  </si>
  <si>
    <t>YPFBTR-MON2023-C4-015</t>
  </si>
  <si>
    <t>3CQ146BBQQ</t>
  </si>
  <si>
    <t>YPFBTR-MON2023-C4-016</t>
  </si>
  <si>
    <t>3CQ146BBRQ</t>
  </si>
  <si>
    <t>YPFBTR-MON2023-C4-017</t>
  </si>
  <si>
    <t>3CQ146BBRX</t>
  </si>
  <si>
    <t>YPFBTR-MON2023-C4-018</t>
  </si>
  <si>
    <t>6CM2311HFT</t>
  </si>
  <si>
    <t>YPFBTR-MON2023-C4-019</t>
  </si>
  <si>
    <t>LA1951g</t>
  </si>
  <si>
    <t>CNC222NPN7</t>
  </si>
  <si>
    <t>LN12250</t>
  </si>
  <si>
    <t>YPFBTR-MON2023-C4-020</t>
  </si>
  <si>
    <t>Compaq LA2006X 20" LED</t>
  </si>
  <si>
    <t>CNC232R35V</t>
  </si>
  <si>
    <t>LN13536</t>
  </si>
  <si>
    <t>YPFBTR-MON2023-C4-021</t>
  </si>
  <si>
    <t>CNC232R38X</t>
  </si>
  <si>
    <t>LN12370</t>
  </si>
  <si>
    <t>TR-HW2023-C4-005</t>
  </si>
  <si>
    <t>LENOVO</t>
  </si>
  <si>
    <t>V109269</t>
  </si>
  <si>
    <t>LN6414</t>
  </si>
  <si>
    <t>TR-HW2023-C4-006</t>
  </si>
  <si>
    <t>V109386</t>
  </si>
  <si>
    <t>TR-HW2023-C4-007</t>
  </si>
  <si>
    <t>V110323</t>
  </si>
  <si>
    <t>YPFBTR-MON2020--</t>
  </si>
  <si>
    <t>V1GDH03</t>
  </si>
  <si>
    <t>LN6089</t>
  </si>
  <si>
    <t>CNC746P0M5</t>
  </si>
  <si>
    <t>LN4919</t>
  </si>
  <si>
    <t>YPFBTR-MON2020-C4-059</t>
  </si>
  <si>
    <t>V1RGD88</t>
  </si>
  <si>
    <t>TR-MON2012-C3-*</t>
  </si>
  <si>
    <t>VIEWSONIC</t>
  </si>
  <si>
    <t>A32044850632</t>
  </si>
  <si>
    <t>LN3067</t>
  </si>
  <si>
    <t>YPFBTR-MON2022-049</t>
  </si>
  <si>
    <t>3CQ146B2NJ</t>
  </si>
  <si>
    <t>YPFBTR-MON2022-046</t>
  </si>
  <si>
    <t>3CQ146B1L5</t>
  </si>
  <si>
    <t>YPFBTR-MON2022-044</t>
  </si>
  <si>
    <t>VNB4F42</t>
  </si>
  <si>
    <t>LN10579</t>
  </si>
  <si>
    <t>YPFBTR-MON2022-034</t>
  </si>
  <si>
    <t>3CQ146B2MG</t>
  </si>
  <si>
    <t>YPFBTR-MON2022-031</t>
  </si>
  <si>
    <t>VNBBV1W</t>
  </si>
  <si>
    <t>LN10822</t>
  </si>
  <si>
    <t>YPFBTR-MON2022-009</t>
  </si>
  <si>
    <t>CNC741P8M0</t>
  </si>
  <si>
    <t>LN4734</t>
  </si>
  <si>
    <t>YPFBTR-MON2022-029</t>
  </si>
  <si>
    <t>VNBBV33</t>
  </si>
  <si>
    <t>YPFBTR-MON2022-014</t>
  </si>
  <si>
    <t>3CQ146BBQT</t>
  </si>
  <si>
    <t>YPFBTR-MON2022-*</t>
  </si>
  <si>
    <t>VNBBTBG</t>
  </si>
  <si>
    <t>YPFBTR-MON2022-054</t>
  </si>
  <si>
    <t>3CQ146BBQX</t>
  </si>
  <si>
    <t>YPFBTR-MON2022-006</t>
  </si>
  <si>
    <t>3CQ146BBQ3</t>
  </si>
  <si>
    <t>YPFBTR-MON2022-004</t>
  </si>
  <si>
    <t>3CQ146BBPZ</t>
  </si>
  <si>
    <t>YPFBTR-MON2022-002</t>
  </si>
  <si>
    <t>CNC222NPSN</t>
  </si>
  <si>
    <t>YPFBTR-MON2022-003</t>
  </si>
  <si>
    <t>CNC738Q1N1</t>
  </si>
  <si>
    <t>LN4824</t>
  </si>
  <si>
    <t>YPFBTR-MON2022-023</t>
  </si>
  <si>
    <t>VNBBTMM</t>
  </si>
  <si>
    <t>YPFBTR-MON2022-001</t>
  </si>
  <si>
    <t>CNC222NPN0</t>
  </si>
  <si>
    <t>TR-MON2012-C3-017</t>
  </si>
  <si>
    <t>A32044850607</t>
  </si>
  <si>
    <t>TR-MON2012-C3-016</t>
  </si>
  <si>
    <t>A3205224B0694</t>
  </si>
  <si>
    <t>LN2921</t>
  </si>
  <si>
    <t>YPFBTR-MON2022-035</t>
  </si>
  <si>
    <t>VNBBTDR</t>
  </si>
  <si>
    <t>YPFBTR-MON2022-058</t>
  </si>
  <si>
    <t>V1GDH31</t>
  </si>
  <si>
    <t>YPFBTR-MON2022-005</t>
  </si>
  <si>
    <t>3CQ146BBRW</t>
  </si>
  <si>
    <t>YPFBTR-MON2022-025</t>
  </si>
  <si>
    <t>V1Y6441</t>
  </si>
  <si>
    <t>LN7265</t>
  </si>
  <si>
    <t>YPFBTR-MON2020-C4-012</t>
  </si>
  <si>
    <t>CND7332LD4</t>
  </si>
  <si>
    <t>YPFBTR-MON2013-C2-004</t>
  </si>
  <si>
    <t>L174</t>
  </si>
  <si>
    <t>V1RGD57</t>
  </si>
  <si>
    <t>YPFBTR-MON2021-C4-008</t>
  </si>
  <si>
    <t>DELL</t>
  </si>
  <si>
    <t>P170S</t>
  </si>
  <si>
    <t>CN0Y1G0M7426105O3PEC</t>
  </si>
  <si>
    <t>LN8494</t>
  </si>
  <si>
    <t>YPFBTR-MON2019-C4-006</t>
  </si>
  <si>
    <t>L1900P</t>
  </si>
  <si>
    <t>V1Y7106</t>
  </si>
  <si>
    <t>YPFBTR-MON2019-C2-007</t>
  </si>
  <si>
    <t>V1RGG20</t>
  </si>
  <si>
    <t>YPFBTR-MON2019-C4-002</t>
  </si>
  <si>
    <t>LA2006X</t>
  </si>
  <si>
    <t>CNC232R3D3</t>
  </si>
  <si>
    <t>YPFBTR-MON2019-C2-008</t>
  </si>
  <si>
    <t>CN0Y1G0M7426105O4N5C</t>
  </si>
  <si>
    <t>YPFBTR-MON2019-C2-010</t>
  </si>
  <si>
    <t>V1RGD77</t>
  </si>
  <si>
    <t>YPFBTR-MON2019-C2-009</t>
  </si>
  <si>
    <t>V1RGC95</t>
  </si>
  <si>
    <t>YPFBTR-MON2021-C4-027</t>
  </si>
  <si>
    <t>L1900</t>
  </si>
  <si>
    <t>V109280</t>
  </si>
  <si>
    <t>YPFBTR-MON2021-C4-016</t>
  </si>
  <si>
    <t>VA926G</t>
  </si>
  <si>
    <t>S8A113121774</t>
  </si>
  <si>
    <t>LN10577</t>
  </si>
  <si>
    <t>YPFBTR-MON2021-C4-012</t>
  </si>
  <si>
    <t>S8A113121775</t>
  </si>
  <si>
    <t>YPFBTR-MON2021-C4-007</t>
  </si>
  <si>
    <t>CN0Y1G0M7426105O4MMC</t>
  </si>
  <si>
    <t>YPFBTR-MON2021-C4-031</t>
  </si>
  <si>
    <t>V109277</t>
  </si>
  <si>
    <t>YPFBTR-MON2021-C4-009</t>
  </si>
  <si>
    <t>L171</t>
  </si>
  <si>
    <t>V1VPW26</t>
  </si>
  <si>
    <t>LN6945</t>
  </si>
  <si>
    <t>YPFBTR-MON2021-C4-005</t>
  </si>
  <si>
    <t>V1Y6357</t>
  </si>
  <si>
    <t>YPFBTR-MON2021-C4-019</t>
  </si>
  <si>
    <t>S8A113121780</t>
  </si>
  <si>
    <t>YPFBTR-MON2021-C4-025</t>
  </si>
  <si>
    <t>V110327</t>
  </si>
  <si>
    <t>YPFBTR-MON2021-C4-017</t>
  </si>
  <si>
    <t>S8A113121781</t>
  </si>
  <si>
    <t>YPFBTR-MON2013-C3-001</t>
  </si>
  <si>
    <t>V1GDG97</t>
  </si>
  <si>
    <t>YPFBTR-MON2019-C2-005</t>
  </si>
  <si>
    <t>L1900G</t>
  </si>
  <si>
    <t>V109291</t>
  </si>
  <si>
    <t>YPFBTR-MON2019-C2-016</t>
  </si>
  <si>
    <t>L711T</t>
  </si>
  <si>
    <t>VNBBTLZ</t>
  </si>
  <si>
    <t>YPFBTR-MON2019-C2-006</t>
  </si>
  <si>
    <t>VNBBTLP</t>
  </si>
  <si>
    <t>YPFBTR-MON2019-C2-004</t>
  </si>
  <si>
    <t>L711P</t>
  </si>
  <si>
    <t>VNBBV2M</t>
  </si>
  <si>
    <t>YPFBTR-MON2019-C2-019</t>
  </si>
  <si>
    <t>LA1751G</t>
  </si>
  <si>
    <t>3CQ146BBQP</t>
  </si>
  <si>
    <t>YPFBTR-MON2019-C2-014</t>
  </si>
  <si>
    <t>L1900T</t>
  </si>
  <si>
    <t>V110316</t>
  </si>
  <si>
    <t>LN7098</t>
  </si>
  <si>
    <t>YPFBTR-MON2021-C4-010</t>
  </si>
  <si>
    <t>P190S</t>
  </si>
  <si>
    <t>CN0RNMH6744450BB825S</t>
  </si>
  <si>
    <t>LN8465</t>
  </si>
  <si>
    <t>YPFBTR-MON2021-C4-024</t>
  </si>
  <si>
    <t>S8A113121776</t>
  </si>
  <si>
    <t>YPFBTR-MON2021-C4-013</t>
  </si>
  <si>
    <t>S8A113121767</t>
  </si>
  <si>
    <t>YPFBTR-MON2021-C4-022</t>
  </si>
  <si>
    <t>V110309</t>
  </si>
  <si>
    <t>YPFBTR-MON2021-C4-018</t>
  </si>
  <si>
    <t>S8A113121787</t>
  </si>
  <si>
    <t>YPFBTR-MON2021-C4-021</t>
  </si>
  <si>
    <t>V109373</t>
  </si>
  <si>
    <t>YPFBTR-MON2021-C4-028</t>
  </si>
  <si>
    <t>V110322</t>
  </si>
  <si>
    <t>YPFBTR-MON2021-C4-023</t>
  </si>
  <si>
    <t>V109288</t>
  </si>
  <si>
    <t>YPFBTR-MON2021-C4-030</t>
  </si>
  <si>
    <t>V109278</t>
  </si>
  <si>
    <t>YPFBTR-MON2021-C4-026</t>
  </si>
  <si>
    <t>V109267</t>
  </si>
  <si>
    <t>YPFBTR-MON2021-C4-029</t>
  </si>
  <si>
    <t>V109265</t>
  </si>
  <si>
    <t>YPFBTR-MON2021-C4-032</t>
  </si>
  <si>
    <t>CN0Y1G0M7426105O4PVC</t>
  </si>
  <si>
    <t>YPFBTR-MON2021-C4-006</t>
  </si>
  <si>
    <t>V1Y5827</t>
  </si>
  <si>
    <t>YPFBTR-MON2013-C2-034</t>
  </si>
  <si>
    <t>V1RGD04</t>
  </si>
  <si>
    <t>YPFBTR-MON2013-C3-002</t>
  </si>
  <si>
    <t>V1RGF00</t>
  </si>
  <si>
    <t>YPFBTR-MON2019-C2-011</t>
  </si>
  <si>
    <t>S8A113121777</t>
  </si>
  <si>
    <t>YPFBTR-MON2019-C2-020</t>
  </si>
  <si>
    <t>V1Y6155</t>
  </si>
  <si>
    <t>YPFBTR-MON2019-C4-001</t>
  </si>
  <si>
    <t>V1Y7097</t>
  </si>
  <si>
    <t>YPFBTR-MON2019-C4-003</t>
  </si>
  <si>
    <t>3CQ146BBRK</t>
  </si>
  <si>
    <t>YPFBTR-MON2021-C4-001</t>
  </si>
  <si>
    <t>CN0RNMH67444505SBG1S</t>
  </si>
  <si>
    <t>YPFBTR-MON2021-C4-002</t>
  </si>
  <si>
    <t>CN0Y1G0M7426105O5D9C</t>
  </si>
  <si>
    <t>YPFBTR-MON2021-C4-004</t>
  </si>
  <si>
    <t>CN0RNMH67444505SBSDS</t>
  </si>
  <si>
    <t>YPFBTR-MON2021-C4-011</t>
  </si>
  <si>
    <t>S8A113121768</t>
  </si>
  <si>
    <t>YPFBTR-MON2021-C4-014</t>
  </si>
  <si>
    <t>S8A113121771</t>
  </si>
  <si>
    <t>YPFBTR-MON2021-C4-015</t>
  </si>
  <si>
    <t>S8A113121027</t>
  </si>
  <si>
    <t>YPFBTR-MON2021-C4-020</t>
  </si>
  <si>
    <t>S8A113121779</t>
  </si>
  <si>
    <t>TR-HW2023-C4-011</t>
  </si>
  <si>
    <t>CNC746P0M0</t>
  </si>
  <si>
    <t>TR-HW2023-C4-012</t>
  </si>
  <si>
    <t>CND7332LG7</t>
  </si>
  <si>
    <t>TR-HW2023-C4-013</t>
  </si>
  <si>
    <t>CND7332MPX</t>
  </si>
  <si>
    <t>TR-HW2023-C4-014</t>
  </si>
  <si>
    <t>CND7332MQY</t>
  </si>
  <si>
    <t>TR-HW2023-C4-015</t>
  </si>
  <si>
    <t>IBM</t>
  </si>
  <si>
    <t>55LDX88</t>
  </si>
  <si>
    <t>LN1648</t>
  </si>
  <si>
    <t>YPFBTR-CPU2023-C4-001</t>
  </si>
  <si>
    <t>DESKTOP</t>
  </si>
  <si>
    <t>OptiPlex 980 Minitower</t>
  </si>
  <si>
    <t>CS3BPM1</t>
  </si>
  <si>
    <t>YPFBTR-CPU2023-C4-002</t>
  </si>
  <si>
    <t>ThinkCentre M57</t>
  </si>
  <si>
    <t>LKPNNNC</t>
  </si>
  <si>
    <t>YPFBTR-CPU2023-C4-003</t>
  </si>
  <si>
    <t>LKPNNPM</t>
  </si>
  <si>
    <t>YPFBTR-CPU2023-C4-004</t>
  </si>
  <si>
    <t>LKPNNRF</t>
  </si>
  <si>
    <t>YPFBTR-CPU2023-C4-005</t>
  </si>
  <si>
    <t>LKPNNRK</t>
  </si>
  <si>
    <t>YPFBTR-CPU2023-C4-006</t>
  </si>
  <si>
    <t>MJ00867</t>
  </si>
  <si>
    <t>YPFBTR-CPU2023-C4-007</t>
  </si>
  <si>
    <t>MJ00915</t>
  </si>
  <si>
    <t>YPFBTR-CPU2023-C4-008</t>
  </si>
  <si>
    <t>MJ00WBQS</t>
  </si>
  <si>
    <t>LN15427</t>
  </si>
  <si>
    <t>YPFBTR-CPU2023-C4-009</t>
  </si>
  <si>
    <t>ThinkCentre M93p</t>
  </si>
  <si>
    <t>MJ00WX2N</t>
  </si>
  <si>
    <t>LN15525</t>
  </si>
  <si>
    <t>YPFBTR-CPU2023-C4-010</t>
  </si>
  <si>
    <t>MJ00WX3Z</t>
  </si>
  <si>
    <t>YPFBTR-CPU2023-C4-011</t>
  </si>
  <si>
    <t>MJ00WX43</t>
  </si>
  <si>
    <t>YPFBTR-CPU2023-C4-012</t>
  </si>
  <si>
    <t>MJ00WX45</t>
  </si>
  <si>
    <t>YPFBTR-CPU2023-C4-013</t>
  </si>
  <si>
    <t>MJ00X32Y</t>
  </si>
  <si>
    <t>YPFBTR-CPU2023-C4-014</t>
  </si>
  <si>
    <t>MJ00X33H</t>
  </si>
  <si>
    <t>YPFBTR-CPU2023-C4-015</t>
  </si>
  <si>
    <t>MJ027V1X</t>
  </si>
  <si>
    <t>LN16560</t>
  </si>
  <si>
    <t>YPFBTR-CPU2023-C4-016</t>
  </si>
  <si>
    <t>MJ027V28</t>
  </si>
  <si>
    <t>YPFBTR-CPU2023-C4-017</t>
  </si>
  <si>
    <t>ThinkCentre M91</t>
  </si>
  <si>
    <t>MJBKGDZ</t>
  </si>
  <si>
    <t>YPFBTR-CPU2023-C4-018</t>
  </si>
  <si>
    <t>MJBKGEB</t>
  </si>
  <si>
    <t>LN10677</t>
  </si>
  <si>
    <t>YPFBTR-CPU2023-C4-019</t>
  </si>
  <si>
    <t>MJBKGEL</t>
  </si>
  <si>
    <t>YPFBTR-CPU2023-C4-020</t>
  </si>
  <si>
    <t>MJBKGET</t>
  </si>
  <si>
    <t>YPFBTR-CPU2023-C4-021</t>
  </si>
  <si>
    <t>MJBKGFM</t>
  </si>
  <si>
    <t>YPFBTR-CPU2023-C4-022</t>
  </si>
  <si>
    <t>MJBKGGC</t>
  </si>
  <si>
    <t>YPFBTR-CPU2023-C4-023</t>
  </si>
  <si>
    <t>MJBKGGE</t>
  </si>
  <si>
    <t>YPFBTR-CPU2023-C4-024</t>
  </si>
  <si>
    <t>MJBKGGM</t>
  </si>
  <si>
    <t>YPFBTR-CPU2023-C4-025</t>
  </si>
  <si>
    <t>MJBTMEA</t>
  </si>
  <si>
    <t>YPFBTR-CPU2023-C4-026</t>
  </si>
  <si>
    <t>MJBTMEC</t>
  </si>
  <si>
    <t>YPFBTR-CPU2023-C4-027</t>
  </si>
  <si>
    <t>Compaq 8200 Elite CMT</t>
  </si>
  <si>
    <t>MXL22723LL</t>
  </si>
  <si>
    <t>YPFBTR-CPU2023-C4-028</t>
  </si>
  <si>
    <t>Compaq dc7600 Convertible Minitower</t>
  </si>
  <si>
    <t>MXJ60503CY</t>
  </si>
  <si>
    <t>LN3295</t>
  </si>
  <si>
    <t>YPFBTR-CPU2023-C4-029</t>
  </si>
  <si>
    <t>Compaq dc7800 Convertible Minitower</t>
  </si>
  <si>
    <t>MXJ75202ZR</t>
  </si>
  <si>
    <t>YPFBTR-CPU2023-C4-031</t>
  </si>
  <si>
    <t>MXL22723K1</t>
  </si>
  <si>
    <t>YPFBTR-CPU2023-C4-032</t>
  </si>
  <si>
    <t>MXL22723K8</t>
  </si>
  <si>
    <t>YPFBTR-CPU2023-C4-033</t>
  </si>
  <si>
    <t>MXL22723K9</t>
  </si>
  <si>
    <t>YPFBTR-CPU2023-C4-034</t>
  </si>
  <si>
    <t>MXL22723KD</t>
  </si>
  <si>
    <t>YPFBTR-CPU2023-C4-035</t>
  </si>
  <si>
    <t>MXL22723KF</t>
  </si>
  <si>
    <t>YPFBTR-CPU2023-C4-036</t>
  </si>
  <si>
    <t>MXL22723L0</t>
  </si>
  <si>
    <t>YPFBTR-CPU2023-C4-037</t>
  </si>
  <si>
    <t>MXL22723L1</t>
  </si>
  <si>
    <t>YPFBTR-CPU2023-C4-038</t>
  </si>
  <si>
    <t>MXL22723LB</t>
  </si>
  <si>
    <t>YPFBTR-CPU2023-C4-039</t>
  </si>
  <si>
    <t>MXL22723MG</t>
  </si>
  <si>
    <t>LN13000</t>
  </si>
  <si>
    <t>YPFBTR-CPU2023-C4-040</t>
  </si>
  <si>
    <t>MXL22723MK</t>
  </si>
  <si>
    <t>YPFBTR-CPU2023-C4-041</t>
  </si>
  <si>
    <t>MXL22723MW</t>
  </si>
  <si>
    <t>YPFBTR-CPU2023-C4-042</t>
  </si>
  <si>
    <t>MXL22723MZ</t>
  </si>
  <si>
    <t>YPFBTR-CPU2023-C4-043</t>
  </si>
  <si>
    <t>MXL22723N3</t>
  </si>
  <si>
    <t>YPFBTR-CPU2023-C4-044</t>
  </si>
  <si>
    <t>MXL22723N4</t>
  </si>
  <si>
    <t>YPFBTR-CPU2023-C4-045</t>
  </si>
  <si>
    <t>MXL22723N6</t>
  </si>
  <si>
    <t>YPFBTR-CPU2023-C4-046</t>
  </si>
  <si>
    <t>MXL22723NT</t>
  </si>
  <si>
    <t>YPFBTR-CPU2023-C4-047</t>
  </si>
  <si>
    <t>MXL22723P4</t>
  </si>
  <si>
    <t>YPFBTR-CPU2023-C4-048</t>
  </si>
  <si>
    <t>MXL22723P8</t>
  </si>
  <si>
    <t>YPFBTR-CPU2023-C4-049</t>
  </si>
  <si>
    <t>MXL2272406</t>
  </si>
  <si>
    <t>YPFBTR-CPU2023-C4-050</t>
  </si>
  <si>
    <t>MXL2272416</t>
  </si>
  <si>
    <t>YPFBTR-CPU2023-C4-051</t>
  </si>
  <si>
    <t>MXL2272419</t>
  </si>
  <si>
    <t>YPFBTR-CPU2023-C4-052</t>
  </si>
  <si>
    <t>MXL227241K</t>
  </si>
  <si>
    <t>YPFBTR-CPU2023-C4-053</t>
  </si>
  <si>
    <t>MXL22801M4</t>
  </si>
  <si>
    <t>YPFBTR-CPU2023-C4-054</t>
  </si>
  <si>
    <t>MXL22801M5</t>
  </si>
  <si>
    <t>YPFBTR-CPU2023-C4-055</t>
  </si>
  <si>
    <t>MJ00879</t>
  </si>
  <si>
    <t>YPFBTR-CPU2023-C4-056</t>
  </si>
  <si>
    <t>MJ01147</t>
  </si>
  <si>
    <t>YPFBTR-CPU2023-C4-057</t>
  </si>
  <si>
    <t>MJ00861</t>
  </si>
  <si>
    <t>YPFBTR-CPU2023-C4-058</t>
  </si>
  <si>
    <t>LKPNNLD</t>
  </si>
  <si>
    <t>LN6172</t>
  </si>
  <si>
    <t>YPFBTR-CPU2023-C4-059</t>
  </si>
  <si>
    <t>MJ03894</t>
  </si>
  <si>
    <t>YPFBTR-CPU2023-C4-060</t>
  </si>
  <si>
    <t>LKPNNRW</t>
  </si>
  <si>
    <t>YPFBTR-CPU2023-C4-061</t>
  </si>
  <si>
    <t>MJ01155</t>
  </si>
  <si>
    <t>YPFBTR-CPU2023-C4-062</t>
  </si>
  <si>
    <t>MJBKGFY</t>
  </si>
  <si>
    <t>YPFBTR-CPU2023-C4-063</t>
  </si>
  <si>
    <t>MJBKGEA</t>
  </si>
  <si>
    <t>YPFBTR-CPU2023-C4-064</t>
  </si>
  <si>
    <t>MJBKGEW</t>
  </si>
  <si>
    <t>YPFBTR-CPU2023-C4-065</t>
  </si>
  <si>
    <t>MJBKGFF</t>
  </si>
  <si>
    <t>YPFBTR-CPU2023-C4-066</t>
  </si>
  <si>
    <t>MJBKGFP</t>
  </si>
  <si>
    <t>YPFBTR-CPU2023-C4-067</t>
  </si>
  <si>
    <t>MJBKGFL</t>
  </si>
  <si>
    <t>YPFBTR-CPU2023-C4-068</t>
  </si>
  <si>
    <t>MJBKGEC</t>
  </si>
  <si>
    <t>YPFBTR-CPU2023-C4-069</t>
  </si>
  <si>
    <t>MJBKGFX</t>
  </si>
  <si>
    <t>YPFBTR-CPU2023-C4-070</t>
  </si>
  <si>
    <t>MJBKGGG</t>
  </si>
  <si>
    <t>YPFBTR-CPU2023-C4-071</t>
  </si>
  <si>
    <t>MJBKGGB</t>
  </si>
  <si>
    <t>YPFBTR-CPU2023-C4-072</t>
  </si>
  <si>
    <t>MXL22723NQ</t>
  </si>
  <si>
    <t>YPFBTR-CPU2023-C4-073</t>
  </si>
  <si>
    <t>MXL2272403</t>
  </si>
  <si>
    <t>YPFBTR-CPU2023-C4-074</t>
  </si>
  <si>
    <t>MXL22801LG</t>
  </si>
  <si>
    <t>YPFBTR-CPU2023-C4-075</t>
  </si>
  <si>
    <t>MXL22723MF</t>
  </si>
  <si>
    <t>YPFBTR-CPU2023-C4-076</t>
  </si>
  <si>
    <t>MXL22723NL</t>
  </si>
  <si>
    <t>YPFBTR-CPU2020-C4-001</t>
  </si>
  <si>
    <t>MXJ7520302</t>
  </si>
  <si>
    <t>YPFBTR-CPU2020-C4-006</t>
  </si>
  <si>
    <t>MJ01159</t>
  </si>
  <si>
    <t>YPFBTR-CPU2012-C3-005</t>
  </si>
  <si>
    <t>EVO</t>
  </si>
  <si>
    <t>6Y2AKN8ZG02X</t>
  </si>
  <si>
    <t>LN1243</t>
  </si>
  <si>
    <t>YPFBTR-CPU2020-C4-011</t>
  </si>
  <si>
    <t>LKPNNKN</t>
  </si>
  <si>
    <t>YPFBTR-CPU2021-C4-004</t>
  </si>
  <si>
    <t>MJ01165</t>
  </si>
  <si>
    <t>YPFBTR-CPU2021-C4-003</t>
  </si>
  <si>
    <t>MJ00898</t>
  </si>
  <si>
    <t>YPFBTR-CPU2021-C4-002</t>
  </si>
  <si>
    <t>FMYNPM1</t>
  </si>
  <si>
    <t>YPFBTR-CPU2013-C3-005</t>
  </si>
  <si>
    <t>MXJ60502M7</t>
  </si>
  <si>
    <t>YPFBTR-CPU2021-C4-007</t>
  </si>
  <si>
    <t>CRYCPM1</t>
  </si>
  <si>
    <t>YPFBTR-CPU2021-C4-006</t>
  </si>
  <si>
    <t>CS18PM1</t>
  </si>
  <si>
    <t>YPFBTR-CPU2021-C4-005</t>
  </si>
  <si>
    <t>MXJ752030P</t>
  </si>
  <si>
    <t>YPFBTR-CPU2021-C4-001</t>
  </si>
  <si>
    <t>MJ00935</t>
  </si>
  <si>
    <t>TR-HW2023-C4-019</t>
  </si>
  <si>
    <t>MXJ75202ZN</t>
  </si>
  <si>
    <t>TR-HW2023-C4-020</t>
  </si>
  <si>
    <t>MXJ7520306</t>
  </si>
  <si>
    <t>TR-HW2023-C4-021</t>
  </si>
  <si>
    <t>KCY8RDF</t>
  </si>
  <si>
    <t>YPFBTR-NOT2023-C4-001</t>
  </si>
  <si>
    <t>NOTEBOOK</t>
  </si>
  <si>
    <t>EliteBook 8470p</t>
  </si>
  <si>
    <t>CNU338BR2N</t>
  </si>
  <si>
    <t>LN13892</t>
  </si>
  <si>
    <t>YPFBTR-NOT2023-C4-002</t>
  </si>
  <si>
    <t>EliteBook 8460p</t>
  </si>
  <si>
    <t>CNU229142M</t>
  </si>
  <si>
    <t>LN12252</t>
  </si>
  <si>
    <t>YPFBTR-NOT2023-C4-003</t>
  </si>
  <si>
    <t>CNU338BQTH</t>
  </si>
  <si>
    <t>YPFBTR-NOT2023-C4-004</t>
  </si>
  <si>
    <t>CNU338BR3D</t>
  </si>
  <si>
    <t>YPFBTR-NOT2023-C4-005</t>
  </si>
  <si>
    <t>CNU338BQR2</t>
  </si>
  <si>
    <t>YPFBTR-NOT2023-C4-006</t>
  </si>
  <si>
    <t>CNU338BR60</t>
  </si>
  <si>
    <t>YPFBTR-NOT2023-C4-007</t>
  </si>
  <si>
    <t>CNU338BQSZ</t>
  </si>
  <si>
    <t>YPFBTR-NOT2023-C4-008</t>
  </si>
  <si>
    <t>CNU2290WTH</t>
  </si>
  <si>
    <t>YPFBTR-NOT2023-C4-009</t>
  </si>
  <si>
    <t>CNU338BQW4</t>
  </si>
  <si>
    <t>YPFBTR-NOT2023-C4-010</t>
  </si>
  <si>
    <t>CNU338BR5K</t>
  </si>
  <si>
    <t>YPFBTR-NOT2023-C4-011</t>
  </si>
  <si>
    <t>ThinkPad T420</t>
  </si>
  <si>
    <t>R8WK2A5</t>
  </si>
  <si>
    <t>YPFBTR-NOT2023-C4-012</t>
  </si>
  <si>
    <t>R8WK2A3</t>
  </si>
  <si>
    <t>YPFBTR-NOT2023-C4-013</t>
  </si>
  <si>
    <t>CNU338BR5H</t>
  </si>
  <si>
    <t>YPFBTR-NOT2023-C4-015</t>
  </si>
  <si>
    <t>Latitude E6410</t>
  </si>
  <si>
    <t>B6BPVM1</t>
  </si>
  <si>
    <t>YPFBTR-NOT2023-C4-016</t>
  </si>
  <si>
    <t>CNU2331BX4</t>
  </si>
  <si>
    <t>LN12326</t>
  </si>
  <si>
    <t>YPFBTR-NOT2023-C4-017</t>
  </si>
  <si>
    <t>CNU338BR38</t>
  </si>
  <si>
    <t>YPFBTR-NOT2023-C4-018</t>
  </si>
  <si>
    <t>CNU3459QYW</t>
  </si>
  <si>
    <t>LN14203</t>
  </si>
  <si>
    <t>YPFBTR-NOT2023-C4-019</t>
  </si>
  <si>
    <t>CNU2232Y99</t>
  </si>
  <si>
    <t>YPFBTR-NOT2023-C4-020</t>
  </si>
  <si>
    <t>CNU229144X</t>
  </si>
  <si>
    <t>YPFBTR-NOT2023-C4-021</t>
  </si>
  <si>
    <t>CNU2232Z3Z</t>
  </si>
  <si>
    <t>YPFBTR-NOT2023-C4-022</t>
  </si>
  <si>
    <t>CNU338BQR7</t>
  </si>
  <si>
    <t>LN13967</t>
  </si>
  <si>
    <t>YPFBTR-NOT2023-C4-023</t>
  </si>
  <si>
    <t>CNU3459QZ4</t>
  </si>
  <si>
    <t>YPFBTR-NOT2023-C4-024</t>
  </si>
  <si>
    <t>CNU338BQTS</t>
  </si>
  <si>
    <t>YPFBTR-NOT2023-C4-025</t>
  </si>
  <si>
    <t>CNU338BR6P</t>
  </si>
  <si>
    <t>YPFBTR-NOT2023-C4-026</t>
  </si>
  <si>
    <t>CNU338BR05</t>
  </si>
  <si>
    <t>YPFBTR-NOT2023-C4-027</t>
  </si>
  <si>
    <t>CNU338BQQC</t>
  </si>
  <si>
    <t>YPFBTR-NOT2023-C4-028</t>
  </si>
  <si>
    <t>CNU338BQZK</t>
  </si>
  <si>
    <t>YPFBTR-NOT2023-C4-029</t>
  </si>
  <si>
    <t>CNU3459QYH</t>
  </si>
  <si>
    <t>YPFBTR-NOT2023-C4-030</t>
  </si>
  <si>
    <t>CNU338BQYT</t>
  </si>
  <si>
    <t>YPFBTR-NOT2023-C4-031</t>
  </si>
  <si>
    <t>CNU338BQS4</t>
  </si>
  <si>
    <t>LN14012</t>
  </si>
  <si>
    <t>YPFBTR-NOT2023-C4-032</t>
  </si>
  <si>
    <t>CNU338BQXB</t>
  </si>
  <si>
    <t>YPFBTR-NOT2023-C4-033</t>
  </si>
  <si>
    <t>CNU338BR3R</t>
  </si>
  <si>
    <t>YPFBTR-NOT2023-C4-034</t>
  </si>
  <si>
    <t>CNU338BR14</t>
  </si>
  <si>
    <t>YPFBTR-NOT2023-C4-035</t>
  </si>
  <si>
    <t>CNU338BR2C</t>
  </si>
  <si>
    <t>YPFBTR-NOT2023-C4-036</t>
  </si>
  <si>
    <t>CNU338BR3V</t>
  </si>
  <si>
    <t>YPFBTR-NOT2023-C4-037</t>
  </si>
  <si>
    <t>CNU3459QYP</t>
  </si>
  <si>
    <t>YPFBTR-NOT2023-C4-038</t>
  </si>
  <si>
    <t>CNU338BR3L</t>
  </si>
  <si>
    <t>YPFBTR-NOT2023-C4-039</t>
  </si>
  <si>
    <t>CNU338BQVH</t>
  </si>
  <si>
    <t>YPFBTR-NOT2023-C4-040</t>
  </si>
  <si>
    <t>CNU338BQW8</t>
  </si>
  <si>
    <t>YPFBTR-NOT2023-C4-041</t>
  </si>
  <si>
    <t>CNU2290WJQ</t>
  </si>
  <si>
    <t>YPFBTR-NOT2023-C4-042</t>
  </si>
  <si>
    <t>CNU229146R</t>
  </si>
  <si>
    <t>YPFBTR-NOT2023-C4-043</t>
  </si>
  <si>
    <t>CNU338BQS0</t>
  </si>
  <si>
    <t>YPFBTR-NOT2023-C4-044</t>
  </si>
  <si>
    <t>CNU338BQX6</t>
  </si>
  <si>
    <t>YPFBTR-NOT2023-C4-045</t>
  </si>
  <si>
    <t>CNU338BR1X</t>
  </si>
  <si>
    <t>YPFBTR-NOT2023-C4-046</t>
  </si>
  <si>
    <t>CNU3459T47</t>
  </si>
  <si>
    <t>YPFBTR-NOT2023-C4-047</t>
  </si>
  <si>
    <t>CNU338BR4L</t>
  </si>
  <si>
    <t>YPFBTR-NOT2023-C4-048</t>
  </si>
  <si>
    <t>CNU338BQYC</t>
  </si>
  <si>
    <t>YPFBTR-NOT2023-C4-049</t>
  </si>
  <si>
    <t>CNU2242YJ1</t>
  </si>
  <si>
    <t>YPFBTR-NOT2023-C4-050</t>
  </si>
  <si>
    <t>CNU338BR0D</t>
  </si>
  <si>
    <t>YPFBTR-NOT2023-C4-051</t>
  </si>
  <si>
    <t>GWDPVM1</t>
  </si>
  <si>
    <t>YPFBTR-NOT2023-C4-052</t>
  </si>
  <si>
    <t>CNU2232YLP</t>
  </si>
  <si>
    <t>YPFBTR-NOT2023-C4-053</t>
  </si>
  <si>
    <t>CNU2242YD7</t>
  </si>
  <si>
    <t>YPFBTR-NOT2023-C4-054</t>
  </si>
  <si>
    <t>CNU22913Z4</t>
  </si>
  <si>
    <t>YPFBTR-NOT2023-C4-055</t>
  </si>
  <si>
    <t>CNU229142W</t>
  </si>
  <si>
    <t>YPFBTR-NOT2023-C4-056</t>
  </si>
  <si>
    <t>CNU2290WRW</t>
  </si>
  <si>
    <t>YPFBTR-NOT2023-C4-057</t>
  </si>
  <si>
    <t>CNU2291470</t>
  </si>
  <si>
    <t>YPFBTR-NOT2023-C4-058</t>
  </si>
  <si>
    <t>CNU22430V1</t>
  </si>
  <si>
    <t>YPFBTR-NOT2023-C4-059</t>
  </si>
  <si>
    <t>CNU2232ZGF</t>
  </si>
  <si>
    <t>YPFBTR-NOT2023-C4-060</t>
  </si>
  <si>
    <t>CNU2232YKM</t>
  </si>
  <si>
    <t>YPFBTR-NOT2023-C4-061</t>
  </si>
  <si>
    <t>CNU2331BYH</t>
  </si>
  <si>
    <t>LN12641</t>
  </si>
  <si>
    <t>YPFBTR-NOT2023-C4-062</t>
  </si>
  <si>
    <t>CNU338BQWV</t>
  </si>
  <si>
    <t>YPFBTR-NOT2023-C4-063</t>
  </si>
  <si>
    <t>CNU338BR4P</t>
  </si>
  <si>
    <t>YPFBTR-NOT2023-C4-064</t>
  </si>
  <si>
    <t>CNU229143X</t>
  </si>
  <si>
    <t>YPFBTR-NOT2023-C4-065</t>
  </si>
  <si>
    <t>CNU2232Y9H</t>
  </si>
  <si>
    <t>YPFBTR-NOT2023-C4-066</t>
  </si>
  <si>
    <t>CNU2331BXP</t>
  </si>
  <si>
    <t>YPFBTR-NOT2023-C4-067</t>
  </si>
  <si>
    <t>CNU2232Z2V</t>
  </si>
  <si>
    <t>YPFBTR-NOT2023-C4-068</t>
  </si>
  <si>
    <t>CNU2232ZK5</t>
  </si>
  <si>
    <t>YPFBTR-NOT2023-C4-069</t>
  </si>
  <si>
    <t>CNU338BR8D</t>
  </si>
  <si>
    <t>YPFBTR-NOT2023-C4-070</t>
  </si>
  <si>
    <t>CNU338BR4Z</t>
  </si>
  <si>
    <t>YPFBTR-NOT2023-C4-071</t>
  </si>
  <si>
    <t>CNU338BR5N</t>
  </si>
  <si>
    <t>YPFBTR-NOT2023-C4-072</t>
  </si>
  <si>
    <t>CNU338BQRX</t>
  </si>
  <si>
    <t>YPFBTR-NOT2023-C4-073</t>
  </si>
  <si>
    <t>CNU2290X0V</t>
  </si>
  <si>
    <t>YPFBTR-NOT2023-C4-074</t>
  </si>
  <si>
    <t>CNU338BQTM</t>
  </si>
  <si>
    <t>YPFBTR-NOT2023-C4-075</t>
  </si>
  <si>
    <t>CNU338BQX3</t>
  </si>
  <si>
    <t>YPFBTR-NOT2023-C4-076</t>
  </si>
  <si>
    <t>CNU338BQZV</t>
  </si>
  <si>
    <t>YPFBTR-NOT2023-C4-077</t>
  </si>
  <si>
    <t>6T8PVM1</t>
  </si>
  <si>
    <t>YPFBTR-NOT2023-C4-078</t>
  </si>
  <si>
    <t>CNU338BR5R</t>
  </si>
  <si>
    <t>YPFBTR-NOT2023-C4-080</t>
  </si>
  <si>
    <t>CNU2242YPY</t>
  </si>
  <si>
    <t>YPFBTR-NOT2023-C4-081</t>
  </si>
  <si>
    <t>R8VK65K</t>
  </si>
  <si>
    <t>LN10578</t>
  </si>
  <si>
    <t>YPFBTR-NOT2023-C4-082</t>
  </si>
  <si>
    <t>CNU2232Y7P</t>
  </si>
  <si>
    <t>YPFBTR-NOT2023-C4-083</t>
  </si>
  <si>
    <t>R8VK65E</t>
  </si>
  <si>
    <t>YPFBTR-NOT2023-C4-084</t>
  </si>
  <si>
    <t>R8WK2B0</t>
  </si>
  <si>
    <t>YPFBTR-NOT2023-C4-085</t>
  </si>
  <si>
    <t>CNU338BR47</t>
  </si>
  <si>
    <t>YPFBTR-NOT2023-C4-086</t>
  </si>
  <si>
    <t>ThinkPad T440p</t>
  </si>
  <si>
    <t>PB0303LJ</t>
  </si>
  <si>
    <t>LN15634</t>
  </si>
  <si>
    <t>YPFBTR-NOT2023-C4-087</t>
  </si>
  <si>
    <t>CNU338BQY7</t>
  </si>
  <si>
    <t>YPFBTR-NOT2023-C4-088</t>
  </si>
  <si>
    <t>CNU2232Z33</t>
  </si>
  <si>
    <t>YPFBTR-NOT2023-C4-089</t>
  </si>
  <si>
    <t>CNU338BR4W</t>
  </si>
  <si>
    <t>YPFBTR-NOT2023-C4-090</t>
  </si>
  <si>
    <t>CNU2232Y9N</t>
  </si>
  <si>
    <t>YPFBTR-NOT2023-C4-091</t>
  </si>
  <si>
    <t>G6BPVM1</t>
  </si>
  <si>
    <t>YPFBTR-NOT2023-C4-092</t>
  </si>
  <si>
    <t>CNU2290X39</t>
  </si>
  <si>
    <t>YPFBTR-NOT2023-C4-093</t>
  </si>
  <si>
    <t>R8VK67D</t>
  </si>
  <si>
    <t>YPFBTR-NOT2023-C4-094</t>
  </si>
  <si>
    <t>CNU229143P</t>
  </si>
  <si>
    <t>YPFBTR-NOT2023-C4-095</t>
  </si>
  <si>
    <t>ThinkPad T400</t>
  </si>
  <si>
    <t>L3AGY3N</t>
  </si>
  <si>
    <t>LN6079</t>
  </si>
  <si>
    <t>YPFBTR-NOT2023-C4-096</t>
  </si>
  <si>
    <t>R8VK65P</t>
  </si>
  <si>
    <t>YPFBTR-NOT2023-C4-097</t>
  </si>
  <si>
    <t>CNU2232XY8</t>
  </si>
  <si>
    <t>YPFBTR-NOT2023-C4-098</t>
  </si>
  <si>
    <t>CNU229144B</t>
  </si>
  <si>
    <t>YPFBTR-NOT2023-C4-099</t>
  </si>
  <si>
    <t>CNU2232Y1B</t>
  </si>
  <si>
    <t>YPFBTR-NOT2023-C4-100</t>
  </si>
  <si>
    <t>CNU2242YLG</t>
  </si>
  <si>
    <t>YPFBTR-NOT2023-C4-101</t>
  </si>
  <si>
    <t>CNU338BQQH</t>
  </si>
  <si>
    <t>YPFBTR-NOT2023-C4-102</t>
  </si>
  <si>
    <t>CNU338BR1H</t>
  </si>
  <si>
    <t>YPFBTR-NOT2023-C4-104</t>
  </si>
  <si>
    <t>PB0303LZ</t>
  </si>
  <si>
    <t>YPFBTR-NOT2023-C4-105</t>
  </si>
  <si>
    <t>CNU338BR1T</t>
  </si>
  <si>
    <t>YPFBTR-NOT2023-C4-106</t>
  </si>
  <si>
    <t>CNU2232Y35</t>
  </si>
  <si>
    <t>YPFBTR-NOT2023-C4-107</t>
  </si>
  <si>
    <t>CNU2232Y6K</t>
  </si>
  <si>
    <t>YPFBTR-NOT2023-C4-108</t>
  </si>
  <si>
    <t>CNU2232YKF</t>
  </si>
  <si>
    <t>YPFBTR-NOT2023-C4-109</t>
  </si>
  <si>
    <t>R8WK2A2</t>
  </si>
  <si>
    <t>YPFBTR-NOT2023-C4-110</t>
  </si>
  <si>
    <t>CNU2232YSX</t>
  </si>
  <si>
    <t>YPFBTR-NOT2023-C4-111</t>
  </si>
  <si>
    <t>CNU2242YL0</t>
  </si>
  <si>
    <t>YPFBTR-NOT2023-C4-112</t>
  </si>
  <si>
    <t>CNU2290WJ8</t>
  </si>
  <si>
    <t>YPFBTR-NOT2023-C4-113</t>
  </si>
  <si>
    <t>CNU338BQQN</t>
  </si>
  <si>
    <t>YPFBTR-NOT2023-C4-114</t>
  </si>
  <si>
    <t>CNU338BQTY</t>
  </si>
  <si>
    <t>YPFBTR-NOT2023-C4-115</t>
  </si>
  <si>
    <t>CNU338BQRQ</t>
  </si>
  <si>
    <t>YPFBTR-NOT2023-C4-116</t>
  </si>
  <si>
    <t>CNU338BQWH</t>
  </si>
  <si>
    <t>LN12729</t>
  </si>
  <si>
    <t>YPFBTR-NOT2023-C4-117</t>
  </si>
  <si>
    <t>CNU338BQXH</t>
  </si>
  <si>
    <t>YPFBTR-NOT2023-C4-118</t>
  </si>
  <si>
    <t>CNU338BR0X</t>
  </si>
  <si>
    <t>YPFBTR-NOT2023-C4-119</t>
  </si>
  <si>
    <t>CNU338BR2S</t>
  </si>
  <si>
    <t>YPFBTR-NOT2023-C4-120</t>
  </si>
  <si>
    <t>CNU3459R7G</t>
  </si>
  <si>
    <t>YPFBTR-NOT2023-C4-121</t>
  </si>
  <si>
    <t>CNU2242YKQ</t>
  </si>
  <si>
    <t>YPFBTR-NOT2023-C4-122</t>
  </si>
  <si>
    <t>CNU2232Z7G</t>
  </si>
  <si>
    <t>YPFBTR-NOT2023-C4-123</t>
  </si>
  <si>
    <t>CNU2242YK2</t>
  </si>
  <si>
    <t>YPFBTR-NOT2023-C4-124</t>
  </si>
  <si>
    <t>CNU22914B2</t>
  </si>
  <si>
    <t>YPFBTR-NOT2023-C4-125</t>
  </si>
  <si>
    <t>CNU22914PT</t>
  </si>
  <si>
    <t>YPFBTR-NOT2023-C4-126</t>
  </si>
  <si>
    <t>CNU338BR2Z</t>
  </si>
  <si>
    <t>YPFBTR-NOT2023-C4-127</t>
  </si>
  <si>
    <t>CNU2242YJ5</t>
  </si>
  <si>
    <t>YPFBTR-NOT2023-C4-128</t>
  </si>
  <si>
    <t>CNU338BR6Z</t>
  </si>
  <si>
    <t>YPFBTR-NOT2023-C4-129</t>
  </si>
  <si>
    <t>CNU2242YHF</t>
  </si>
  <si>
    <t>YPFBTR-NOT2023-C4-130</t>
  </si>
  <si>
    <t>CNU2232Z66</t>
  </si>
  <si>
    <t>YPFBTR-NOT2023-C4-131</t>
  </si>
  <si>
    <t>R8WK2A8</t>
  </si>
  <si>
    <t>YPFBTR-NOT2023-C4-132</t>
  </si>
  <si>
    <t>CNU2232YSM</t>
  </si>
  <si>
    <t>YPFBTR-NOT2023-C4-133</t>
  </si>
  <si>
    <t>CNU2232Z8L</t>
  </si>
  <si>
    <t>YPFBTR-NOT2023-C4-134</t>
  </si>
  <si>
    <t>CNU22914P6</t>
  </si>
  <si>
    <t>YPFBTR-NOT2023-C4-136</t>
  </si>
  <si>
    <t>R8VK65V</t>
  </si>
  <si>
    <t>YPFBTR-NOT2023-C4-137</t>
  </si>
  <si>
    <t>CNU3459QYM</t>
  </si>
  <si>
    <t>YPFBTR-NOT2023-C4-138</t>
  </si>
  <si>
    <t>CNU338BQVN</t>
  </si>
  <si>
    <t>YPFBTR-NOT2023-C4-139</t>
  </si>
  <si>
    <t>CNU338BQZ5</t>
  </si>
  <si>
    <t>YPFBTR-NOT2023-C4-140</t>
  </si>
  <si>
    <t>1W8PVM1</t>
  </si>
  <si>
    <t>YPFBTR-NOT2023-C4-141</t>
  </si>
  <si>
    <t>ThinkPad T430</t>
  </si>
  <si>
    <t>PBF7NH2</t>
  </si>
  <si>
    <t>LN14108</t>
  </si>
  <si>
    <t>YPFBTR-NOT2023-C4-142</t>
  </si>
  <si>
    <t>CNU338BQV3</t>
  </si>
  <si>
    <t>YPFBTR-NOT2023-C4-143</t>
  </si>
  <si>
    <t>CNU2232XY1</t>
  </si>
  <si>
    <t>YPFBTR-NOT2023-C4-144</t>
  </si>
  <si>
    <t>CNU2232Y10</t>
  </si>
  <si>
    <t>YPFBTR-NOT2023-C4-145</t>
  </si>
  <si>
    <t>CNU338BR4C</t>
  </si>
  <si>
    <t>YPFBTR-NOT2023-C4-146</t>
  </si>
  <si>
    <t>CNU2331BF7</t>
  </si>
  <si>
    <t>YPFBTR-NOT2023-C4-147</t>
  </si>
  <si>
    <t>CNU229145J</t>
  </si>
  <si>
    <t>YPFBTR-NOT2023-C4-148</t>
  </si>
  <si>
    <t>CNU2232Y4T</t>
  </si>
  <si>
    <t>YPFBTR-NOT2023-C4-149</t>
  </si>
  <si>
    <t>CNU2242YLJ</t>
  </si>
  <si>
    <t>YPFBTR-NOT2023-C4-150</t>
  </si>
  <si>
    <t>CNU2291441</t>
  </si>
  <si>
    <t>YPFBTR-NOT2023-C4-151</t>
  </si>
  <si>
    <t>CNU2242YD3</t>
  </si>
  <si>
    <t>YPFBTR-NOT2023-C4-152</t>
  </si>
  <si>
    <t>CNU2232ZGZ</t>
  </si>
  <si>
    <t>YPFBTR-NOT2023-C4-153</t>
  </si>
  <si>
    <t>BJDPVM1</t>
  </si>
  <si>
    <t>YPFBTR-NOT2023-C4-154</t>
  </si>
  <si>
    <t>CNU2232Y96</t>
  </si>
  <si>
    <t>YPFBTR-NOT2023-C4-155</t>
  </si>
  <si>
    <t>9WSPVM1</t>
  </si>
  <si>
    <t>YPFBTR-NOT2023-C4-157</t>
  </si>
  <si>
    <t>CNU338BR5V</t>
  </si>
  <si>
    <t>YPFBTR-NOT2023-C4-158</t>
  </si>
  <si>
    <t>CNU338BQSJ</t>
  </si>
  <si>
    <t>YPFBTR-NOT2023-C4-159</t>
  </si>
  <si>
    <t>6HBPVM1</t>
  </si>
  <si>
    <t>YPFBTR-NOT2023-C4-160</t>
  </si>
  <si>
    <t>L3BMM2A</t>
  </si>
  <si>
    <t>LN6946</t>
  </si>
  <si>
    <t>YPFBTR-NOT2023-C4-161</t>
  </si>
  <si>
    <t>BYMPVM1</t>
  </si>
  <si>
    <t>YPFBTR-NOT2023-C4-162</t>
  </si>
  <si>
    <t>669PVM1</t>
  </si>
  <si>
    <t>YPFBTR-NOT2023-C4-163</t>
  </si>
  <si>
    <t>CNU2232Y9L</t>
  </si>
  <si>
    <t>YPFBTR-NOT2023-C4-164</t>
  </si>
  <si>
    <t>CNU338BR0T</t>
  </si>
  <si>
    <t>YPFBTR-NOT2023-C4-165</t>
  </si>
  <si>
    <t>CNU2232YB9</t>
  </si>
  <si>
    <t>YPFBTR-NOT2023-C4-166</t>
  </si>
  <si>
    <t>CNU2232YKT</t>
  </si>
  <si>
    <t>YPFBTR-NOT2023-C4-167</t>
  </si>
  <si>
    <t>8P9PVM1</t>
  </si>
  <si>
    <t>YPFBTR-NOT2023-C4-168</t>
  </si>
  <si>
    <t>9R8PVM1</t>
  </si>
  <si>
    <t>YPFBTR-NOT2023-C4-169</t>
  </si>
  <si>
    <t>R8VK65X</t>
  </si>
  <si>
    <t>YPFBTR-NOT2023-C4-170</t>
  </si>
  <si>
    <t>R8WK2B5</t>
  </si>
  <si>
    <t>YPFBTR-NOT2023-C4-171</t>
  </si>
  <si>
    <t>1YV4WM1</t>
  </si>
  <si>
    <t>LN9091</t>
  </si>
  <si>
    <t>YPFBTR-NOT2023-C4-172</t>
  </si>
  <si>
    <t>CNU338BQV6</t>
  </si>
  <si>
    <t>YPFBTR-NOT2023-C4-173</t>
  </si>
  <si>
    <t>CNU22432TD</t>
  </si>
  <si>
    <t>YPFBTR-NOT2023-C4-174</t>
  </si>
  <si>
    <t>CNU338BR32</t>
  </si>
  <si>
    <t>YPFBTR-NOT2023-C4-175</t>
  </si>
  <si>
    <t>CNU338BQQV</t>
  </si>
  <si>
    <t>YPFBTR-NOT2023-C4-177</t>
  </si>
  <si>
    <t>CNU2232Z4N</t>
  </si>
  <si>
    <t>YPFBTR-NOT2023-C4-178</t>
  </si>
  <si>
    <t>CNU2242YDX</t>
  </si>
  <si>
    <t>YPFBTR-NOT2023-C4-179</t>
  </si>
  <si>
    <t>7GCPVM1</t>
  </si>
  <si>
    <t>YPFBTR-NOT2023-C4-181</t>
  </si>
  <si>
    <t>CNU22914W9</t>
  </si>
  <si>
    <t>YPFBTR-NOT2023-C4-182</t>
  </si>
  <si>
    <t>CNU229145T</t>
  </si>
  <si>
    <t>YPFBTR-NOT2023-C4-183</t>
  </si>
  <si>
    <t>R8FXHK5</t>
  </si>
  <si>
    <t>LN7099</t>
  </si>
  <si>
    <t>YPFBTR-NOT2023-C4-185</t>
  </si>
  <si>
    <t>CNU338BR26</t>
  </si>
  <si>
    <t>YPFBTR-NOT2023-C4-186</t>
  </si>
  <si>
    <t>CNU338BR1D</t>
  </si>
  <si>
    <t>YPFBTR-NOT2023-C4-187</t>
  </si>
  <si>
    <t>CNU2242ZJY</t>
  </si>
  <si>
    <t>YPFBTR-NOT2023-C4-188</t>
  </si>
  <si>
    <t>CNU2291469</t>
  </si>
  <si>
    <t>YPFBTR-NOT2023-C4-189</t>
  </si>
  <si>
    <t>CNU2242YD1</t>
  </si>
  <si>
    <t>YPFBTR-NOT2023-C4-190</t>
  </si>
  <si>
    <t>CNU338BQSD</t>
  </si>
  <si>
    <t>YPFBTR-NOT2023-C4-191</t>
  </si>
  <si>
    <t>CNU338BR6W</t>
  </si>
  <si>
    <t>YPFBTR-NOT2023-C4-192</t>
  </si>
  <si>
    <t>CNU2242YDK</t>
  </si>
  <si>
    <t>YPFBTR-NOT2023-C4-193</t>
  </si>
  <si>
    <t>CNU3459QZ0</t>
  </si>
  <si>
    <t>YPFBTR-NOT2023-C4-194</t>
  </si>
  <si>
    <t>CNU338BR40</t>
  </si>
  <si>
    <t>YPFBTR-NOT2023-C4-195</t>
  </si>
  <si>
    <t>CNU2232YSJ</t>
  </si>
  <si>
    <t>YPFBTR-NOT2023-C4-196</t>
  </si>
  <si>
    <t>CNU338BQTC</t>
  </si>
  <si>
    <t>YPFBTR-NOT2023-C4-197</t>
  </si>
  <si>
    <t>CNU2232Y3F</t>
  </si>
  <si>
    <t>YPFBTR-NOT2023-C4-198</t>
  </si>
  <si>
    <t>CNU2242YH6</t>
  </si>
  <si>
    <t>YPFBTR-NOT2023-C4-199</t>
  </si>
  <si>
    <t>CNU338BR11</t>
  </si>
  <si>
    <t>YPFBTR-NOT2023-C4-200</t>
  </si>
  <si>
    <t>CNU2242YH4</t>
  </si>
  <si>
    <t>YPFBTR-NOT2023-C4-201</t>
  </si>
  <si>
    <t>CNU2232YPP</t>
  </si>
  <si>
    <t>YPFBTR-NOT2023-C4-202</t>
  </si>
  <si>
    <t>CNU2232ZFW</t>
  </si>
  <si>
    <t>YPFBTR-NOT2023-C4-203</t>
  </si>
  <si>
    <t>CNU338BQYN</t>
  </si>
  <si>
    <t>YPFBTR-NOT2023-C4-204</t>
  </si>
  <si>
    <t>CNU2232Y17</t>
  </si>
  <si>
    <t>YPFBTR-NOT2023-C4-205</t>
  </si>
  <si>
    <t>CNU338BQXP</t>
  </si>
  <si>
    <t>YPFBTR-NOT2023-C4-206</t>
  </si>
  <si>
    <t>CNU338BQYH</t>
  </si>
  <si>
    <t>YPFBTR-NOT2023-C4-207</t>
  </si>
  <si>
    <t>CNU338BQSR</t>
  </si>
  <si>
    <t>YPFBTR-NOT2023-C4-208</t>
  </si>
  <si>
    <t>CNU338BQZG</t>
  </si>
  <si>
    <t>YPFBTR-NOT2023-C4-209</t>
  </si>
  <si>
    <t>CNU2232YKX</t>
  </si>
  <si>
    <t>YPFBTR-NOT2023-C4-210</t>
  </si>
  <si>
    <t>CNU2242YF3</t>
  </si>
  <si>
    <t>YPFBTR-NOT2023-C4-211</t>
  </si>
  <si>
    <t>CNU338BR6L</t>
  </si>
  <si>
    <t>YPFBTR-NOT2023-C4-212</t>
  </si>
  <si>
    <t>CNU338BR57</t>
  </si>
  <si>
    <t>YPFBTR-NOT2023-C4-213</t>
  </si>
  <si>
    <t>CNU229140V</t>
  </si>
  <si>
    <t>YPFBTR-NOT2021-C4-025</t>
  </si>
  <si>
    <t>R8VK66M</t>
  </si>
  <si>
    <t>YPFBTR-NOT2021-C4-002</t>
  </si>
  <si>
    <t>L3AGY4W</t>
  </si>
  <si>
    <t>YPFBTR-NOT2021-C4-012</t>
  </si>
  <si>
    <t>HJDPVM1</t>
  </si>
  <si>
    <t>YPFBTR-NOT2021-C4-020</t>
  </si>
  <si>
    <t>R8VK67C</t>
  </si>
  <si>
    <t>YPFBTR-NOT2016-C2-058</t>
  </si>
  <si>
    <t>R8WK2A7</t>
  </si>
  <si>
    <t>YPFBTR-NOT2021-C4-039</t>
  </si>
  <si>
    <t>R8VK66K</t>
  </si>
  <si>
    <t>YPFBTR-NOT2021-C4-041</t>
  </si>
  <si>
    <t>R8WK2A9</t>
  </si>
  <si>
    <t>YPFBTR-NOT2021-C4-036</t>
  </si>
  <si>
    <t>G09PVM1</t>
  </si>
  <si>
    <t>YPFBTR-NOT2021-C4-034</t>
  </si>
  <si>
    <t>L3AGY4Y</t>
  </si>
  <si>
    <t>YPFBTR-NOT2021-C4-030</t>
  </si>
  <si>
    <t>R8WK2B7</t>
  </si>
  <si>
    <t>YPFBTR-NOT2021-C4-022</t>
  </si>
  <si>
    <t>R8VK66D</t>
  </si>
  <si>
    <t>YPFBTR-NOT2021-C4-011</t>
  </si>
  <si>
    <t>JWCPVM1</t>
  </si>
  <si>
    <t>YPFBTR-NOT2021-C4-037</t>
  </si>
  <si>
    <t>9N9PVM1</t>
  </si>
  <si>
    <t>YPFBTR-NOT2021-C4-016</t>
  </si>
  <si>
    <t>GVGPVM1</t>
  </si>
  <si>
    <t>YPFBTR-NOT2019-C2-001</t>
  </si>
  <si>
    <t>L3AGY4V</t>
  </si>
  <si>
    <t>YPFBTR-NOT2021-C4-023</t>
  </si>
  <si>
    <t>R8VK67G</t>
  </si>
  <si>
    <t>YPFBTR-NOT2021-C4-031</t>
  </si>
  <si>
    <t>R8PG1BM</t>
  </si>
  <si>
    <t>YPFBTR-NOT2021-C4-032</t>
  </si>
  <si>
    <t>R8WK2B4</t>
  </si>
  <si>
    <t>YPFBTR-NOT2021-C4-019</t>
  </si>
  <si>
    <t>2CBPVM1</t>
  </si>
  <si>
    <t>YPFBTR-NOT2021-C4-038</t>
  </si>
  <si>
    <t>7X8PVM1</t>
  </si>
  <si>
    <t>YPFBTR-NOT2021-C4-028</t>
  </si>
  <si>
    <t>R8VK65M</t>
  </si>
  <si>
    <t>YPFBTR-NOT2021-C4-017</t>
  </si>
  <si>
    <t>C6BPVM1</t>
  </si>
  <si>
    <t>YPFBTR-NOT2021-C4-008</t>
  </si>
  <si>
    <t>GP9PVM1</t>
  </si>
  <si>
    <t>YPFBTR-NOT2021-C4-009</t>
  </si>
  <si>
    <t>FKDPVM1</t>
  </si>
  <si>
    <t>YPFBTR-NOT2021-C4-026</t>
  </si>
  <si>
    <t>R8VK66G</t>
  </si>
  <si>
    <t>YPFBTR-NTO2016-C2-013</t>
  </si>
  <si>
    <t>L3AGY3D</t>
  </si>
  <si>
    <t>YPFBTR-NOT2021-C4-021</t>
  </si>
  <si>
    <t>R8VK67A</t>
  </si>
  <si>
    <t>YPFBTR-NOT2013-C3-017</t>
  </si>
  <si>
    <t>GV8PVM1</t>
  </si>
  <si>
    <t>YPFBTR-NOT2013-C3-012</t>
  </si>
  <si>
    <t>L3AGY3F</t>
  </si>
  <si>
    <t>YPFBTR-NOT2021-C4-001</t>
  </si>
  <si>
    <t>R8FXHG7</t>
  </si>
  <si>
    <t>LN7283</t>
  </si>
  <si>
    <t>YPFBTR-NOT2021-C4-006</t>
  </si>
  <si>
    <t>L3AGY6W</t>
  </si>
  <si>
    <t>YPFBTR-NOT2013-C3-008</t>
  </si>
  <si>
    <t>L3AGY3P</t>
  </si>
  <si>
    <t>YPFBTR-NOT2021-C4-003</t>
  </si>
  <si>
    <t>L3BMM2W</t>
  </si>
  <si>
    <t>YPFBTR-NOT2021-C4-004</t>
  </si>
  <si>
    <t>L3BMM1Z</t>
  </si>
  <si>
    <t>YPFBTR-NOT2021-C4-014</t>
  </si>
  <si>
    <t>529PVM1</t>
  </si>
  <si>
    <t>YPFBTR-NOT2019-C4-002</t>
  </si>
  <si>
    <t>DHBPVM1</t>
  </si>
  <si>
    <t>YPFBTR-NOT2019-C4-001</t>
  </si>
  <si>
    <t>5Z8PVM1</t>
  </si>
  <si>
    <t>YPFBTR-NOT2021-C4-015</t>
  </si>
  <si>
    <t>4S8PVM1</t>
  </si>
  <si>
    <t>YPFBTR-NOT2021-C4-018</t>
  </si>
  <si>
    <t>D6BPVM1</t>
  </si>
  <si>
    <t>YPFBTR-NOT2021-C4-033</t>
  </si>
  <si>
    <t>R8VK66L</t>
  </si>
  <si>
    <t>YPFBTR-NOT2021-C4-010</t>
  </si>
  <si>
    <t>7V8PVM1</t>
  </si>
  <si>
    <t>YPFBTR-NOT2021-C4-029</t>
  </si>
  <si>
    <t>R8WK2A6</t>
  </si>
  <si>
    <t>YPFBTR-NOT2021-C4-035</t>
  </si>
  <si>
    <t>L3BMM2V</t>
  </si>
  <si>
    <t>YPFBTR-NOT2021-C4-042</t>
  </si>
  <si>
    <t>4Q9PVM1</t>
  </si>
  <si>
    <t>YPFBTR-NOT2019-C4-003</t>
  </si>
  <si>
    <t>DN9PVM1</t>
  </si>
  <si>
    <t>YPFBTR-NOT2021-C4-005</t>
  </si>
  <si>
    <t>L3AGY3T</t>
  </si>
  <si>
    <t>YPFBTR-NOT2021-C4-024</t>
  </si>
  <si>
    <t>R8WK2B2</t>
  </si>
  <si>
    <t>YPFBTR-NOT2021-C4-027</t>
  </si>
  <si>
    <t>R8VK65L</t>
  </si>
  <si>
    <t>YPFBTR-NOT2021-C4-013</t>
  </si>
  <si>
    <t>2S8PVM1</t>
  </si>
  <si>
    <t>YPFBTR-IMP2023-C4-001</t>
  </si>
  <si>
    <t>IMPRESORA</t>
  </si>
  <si>
    <t>LaserJet Pro 400</t>
  </si>
  <si>
    <t>BRFSF7ZSJY</t>
  </si>
  <si>
    <t>LN14642</t>
  </si>
  <si>
    <t>YPFBTR-IMP2023-C4-004</t>
  </si>
  <si>
    <t>BRFSF5WSJ1</t>
  </si>
  <si>
    <t>FACTURA206</t>
  </si>
  <si>
    <t>YPFBTR-IMP2023-C4-006</t>
  </si>
  <si>
    <t>LaserJet P2055DN</t>
  </si>
  <si>
    <t>CNC1C20700</t>
  </si>
  <si>
    <t>FACTURA1037</t>
  </si>
  <si>
    <t>YPFBTR-IMP2023-C4-010</t>
  </si>
  <si>
    <t>OfficeJet Pro 8100</t>
  </si>
  <si>
    <t>CN293BS0VT</t>
  </si>
  <si>
    <t>LN12640</t>
  </si>
  <si>
    <t>YPFBTR-IMP2023-C4-011</t>
  </si>
  <si>
    <t>CN19Q1T2QS</t>
  </si>
  <si>
    <t>YPFBTR-IMP2023-C4-012</t>
  </si>
  <si>
    <t>CN36ABVGFQ</t>
  </si>
  <si>
    <t>LN15838</t>
  </si>
  <si>
    <t>YPFBTR-IMP2023-C4-013</t>
  </si>
  <si>
    <t>CN36IBVHBR</t>
  </si>
  <si>
    <t>YPFBTR-IMP2023-C4-014</t>
  </si>
  <si>
    <t>CN2ABBVGDS</t>
  </si>
  <si>
    <t>LN18044</t>
  </si>
  <si>
    <t>YPFBTR-IMP2023-C4-015</t>
  </si>
  <si>
    <t>CN293BS0WD</t>
  </si>
  <si>
    <t>YPFBTR-IMP2023-C4-016</t>
  </si>
  <si>
    <t>CN19Q1T2R9</t>
  </si>
  <si>
    <t>YPFBTR-IMP2023-C4-017</t>
  </si>
  <si>
    <t>CN2ABBVGGP</t>
  </si>
  <si>
    <t>YPFBTR-IMP2023-C4-018</t>
  </si>
  <si>
    <t>CN2ACBVH4P</t>
  </si>
  <si>
    <t>YPFBTR-IMP2023-C4-019</t>
  </si>
  <si>
    <t>CN19Q1T2RK</t>
  </si>
  <si>
    <t>YPFBTR-IMP2023-C4-020</t>
  </si>
  <si>
    <t>CN19Q1T2RH</t>
  </si>
  <si>
    <t>YPFBTR-IMP2023-C4-025</t>
  </si>
  <si>
    <t>OfficeJet Pro X451DW</t>
  </si>
  <si>
    <t>CN3A9EX040</t>
  </si>
  <si>
    <t>LN16436</t>
  </si>
  <si>
    <t>YPFBTR-IMP2023-C4-026</t>
  </si>
  <si>
    <t>LaserJet 600</t>
  </si>
  <si>
    <t>BRBSG1WNWT</t>
  </si>
  <si>
    <t>LN14931</t>
  </si>
  <si>
    <t>YPFBTR-IMP2023-C4-027</t>
  </si>
  <si>
    <t>LaserJet Pro M402dn</t>
  </si>
  <si>
    <t>BRBSHCQ39S</t>
  </si>
  <si>
    <t>YPFBTR-IMP2023-C4-028</t>
  </si>
  <si>
    <t>BRFSF5WSJL</t>
  </si>
  <si>
    <t>LN13516</t>
  </si>
  <si>
    <t>YPFBTR-IMP2023-C4-029</t>
  </si>
  <si>
    <t>BRFSF5WSJT</t>
  </si>
  <si>
    <t>YPFBTR-IMP2023-C4-030</t>
  </si>
  <si>
    <t>LaserJet P4515n</t>
  </si>
  <si>
    <t>BRFY816941</t>
  </si>
  <si>
    <t>LN9962</t>
  </si>
  <si>
    <t>YPFBTR-IMP2023-C4-031</t>
  </si>
  <si>
    <t>LaserJet P4015n</t>
  </si>
  <si>
    <t>BRFY897653</t>
  </si>
  <si>
    <t>LN11330</t>
  </si>
  <si>
    <t>YPFBTR-IMP2023-C4-032</t>
  </si>
  <si>
    <t>CN293BS0WK</t>
  </si>
  <si>
    <t>YPFBTR-IMP2023-C4-033</t>
  </si>
  <si>
    <t>CN2ABBVGGS</t>
  </si>
  <si>
    <t>YPFBTR-IMP2023-C4-034</t>
  </si>
  <si>
    <t>CN2ACBVH7Q</t>
  </si>
  <si>
    <t>YPFBTR-IMP2023-C4-035</t>
  </si>
  <si>
    <t>CN3A9EX09J</t>
  </si>
  <si>
    <t>YPFBTR-IMP2023-C4-036</t>
  </si>
  <si>
    <t>OfficeJet Pro 8210</t>
  </si>
  <si>
    <t>CN71MDT0Y8</t>
  </si>
  <si>
    <t>LN18733</t>
  </si>
  <si>
    <t>YPFBTR-IMP2023-C4-037</t>
  </si>
  <si>
    <t>CN71MDT0YB</t>
  </si>
  <si>
    <t>YPFBTR-IMP2023-C4-038</t>
  </si>
  <si>
    <t>CN71MDT0ZB</t>
  </si>
  <si>
    <t>YPFBTR-IMP2023-C4-039</t>
  </si>
  <si>
    <t>CN3A9EX093</t>
  </si>
  <si>
    <t>YPFBTR-IMP2023-C4-040</t>
  </si>
  <si>
    <t>BRBFD3YP01</t>
  </si>
  <si>
    <t>LN11661</t>
  </si>
  <si>
    <t>YPFBTR-IMP2023-C4-041</t>
  </si>
  <si>
    <t>CN3A9EX03K</t>
  </si>
  <si>
    <t>YPFBTR-IMP2023-C4-042</t>
  </si>
  <si>
    <t>BRBSHCQ399</t>
  </si>
  <si>
    <t>YPFBTR-IMP2023-C4-043</t>
  </si>
  <si>
    <t>CN2ABBVH81</t>
  </si>
  <si>
    <t>YPFBTR-IMP2023-C4-044</t>
  </si>
  <si>
    <t>CN71MDT0ZF</t>
  </si>
  <si>
    <t>YPFBTR-IMP2023-C4-045</t>
  </si>
  <si>
    <t>OfficeJet Pro 8610</t>
  </si>
  <si>
    <t>CN55HFX092</t>
  </si>
  <si>
    <t>LN16557</t>
  </si>
  <si>
    <t>YPFBTR-IMP2023-C4-046</t>
  </si>
  <si>
    <t>CN55HFX09W</t>
  </si>
  <si>
    <t>YPFBTR-IMP2023-C4-047</t>
  </si>
  <si>
    <t>LaserJet Enterprise MFP M527dn</t>
  </si>
  <si>
    <t>MXCCL4T0HT</t>
  </si>
  <si>
    <t>LN19160</t>
  </si>
  <si>
    <t>YPFBTR-IMP2023-C4-048</t>
  </si>
  <si>
    <t>LaserJet Pro M1212nf</t>
  </si>
  <si>
    <t>BRGFC6QQ25</t>
  </si>
  <si>
    <t>LN10743</t>
  </si>
  <si>
    <t>YPFBTR-IMP2023-C4-049</t>
  </si>
  <si>
    <t>CN71MDT0YC</t>
  </si>
  <si>
    <t>YPFBTR-IMP2023-C4-050</t>
  </si>
  <si>
    <t>CN71MDT0Z2</t>
  </si>
  <si>
    <t>YPFBTR-IMP2023-C4-051</t>
  </si>
  <si>
    <t>BRFSF5WSJN</t>
  </si>
  <si>
    <t>YPFBTR-IMP2023-C4-052</t>
  </si>
  <si>
    <t>BRBSHCQ393</t>
  </si>
  <si>
    <t>YPFBTR-IMP2023-C4-053</t>
  </si>
  <si>
    <t>LaserJet Pro MFP M426fdw</t>
  </si>
  <si>
    <t>BRBSL7F3LQ</t>
  </si>
  <si>
    <t>OC1010000182</t>
  </si>
  <si>
    <t>YPFBTR-IMP2023-C4-054</t>
  </si>
  <si>
    <t>BRFSF5WSJH</t>
  </si>
  <si>
    <t>YPFBTR-IMP2023-C4-055</t>
  </si>
  <si>
    <t>BRFSF5WSJC</t>
  </si>
  <si>
    <t>YPFBTR-IMP2023-C4-056</t>
  </si>
  <si>
    <t>BRFSF5WSJJ</t>
  </si>
  <si>
    <t>YPFBTR-IMP2023-C4-057</t>
  </si>
  <si>
    <t>BRFSF5WSJ5</t>
  </si>
  <si>
    <t>YPFBTR-IMP2023-C4-058</t>
  </si>
  <si>
    <t>BRFSF5WSJ8</t>
  </si>
  <si>
    <t>YPFBTR-IMP2023-C4-059</t>
  </si>
  <si>
    <t>BRFSF5WSJR</t>
  </si>
  <si>
    <t>TR-IMP2012-C3-*</t>
  </si>
  <si>
    <t>Officejet Pro K5400</t>
  </si>
  <si>
    <t>MY855680CP</t>
  </si>
  <si>
    <t>LN6047</t>
  </si>
  <si>
    <t>YPFBTR-IMP2022-007</t>
  </si>
  <si>
    <t>CNC1C20696</t>
  </si>
  <si>
    <t>YPFBTR-IMP2022-001</t>
  </si>
  <si>
    <t>CN19Q1T192</t>
  </si>
  <si>
    <t>YPFBTR-IMP2022-003</t>
  </si>
  <si>
    <t>TH2612206C</t>
  </si>
  <si>
    <t>LN13789</t>
  </si>
  <si>
    <t>YPFBTR-IMP2022-006</t>
  </si>
  <si>
    <t>BRBSG2NNVN</t>
  </si>
  <si>
    <t>YPFBTR-IMP2022-019</t>
  </si>
  <si>
    <t>BRBSDCLYCQ</t>
  </si>
  <si>
    <t>TR-IMP2012-C3-033</t>
  </si>
  <si>
    <t>JPSGL06591</t>
  </si>
  <si>
    <t>LN4751</t>
  </si>
  <si>
    <t>TR-IMP2012-C3-031</t>
  </si>
  <si>
    <t>JPFGD00885</t>
  </si>
  <si>
    <t>LN1866</t>
  </si>
  <si>
    <t>TR-IMP2012-C3-037</t>
  </si>
  <si>
    <t>JPFGD00032</t>
  </si>
  <si>
    <t>LN1725</t>
  </si>
  <si>
    <t>TR-IMP2012-C3-023</t>
  </si>
  <si>
    <t>MY843680WQ</t>
  </si>
  <si>
    <t>TR-IMP2012-C3-035</t>
  </si>
  <si>
    <t>CNCXB03751</t>
  </si>
  <si>
    <t>LN2269</t>
  </si>
  <si>
    <t>YPFBTR-IMP2020-C4-028</t>
  </si>
  <si>
    <t>CN15E3Q1KH</t>
  </si>
  <si>
    <t>LN10220</t>
  </si>
  <si>
    <t>YPFBTR-IMP2020-C4-021</t>
  </si>
  <si>
    <t>MY87N682N7</t>
  </si>
  <si>
    <t>YPFBTR-IMP2020-C4-001</t>
  </si>
  <si>
    <t>MY855680KQ</t>
  </si>
  <si>
    <t>YPFBTR-IMP2020-C4-038</t>
  </si>
  <si>
    <t>MY855680HG</t>
  </si>
  <si>
    <t>YPFBTR-IMP2020-C4-022</t>
  </si>
  <si>
    <t>MY91M6804W</t>
  </si>
  <si>
    <t>LN7335</t>
  </si>
  <si>
    <t>YPFBTR-IMP2020-C4-002</t>
  </si>
  <si>
    <t>MY843680T4</t>
  </si>
  <si>
    <t>YPFBTR-IMP2020-C4-008</t>
  </si>
  <si>
    <t>MY855680GN</t>
  </si>
  <si>
    <t>YPFBTR-IMP2020-C4-030</t>
  </si>
  <si>
    <t>CN293BS0X1</t>
  </si>
  <si>
    <t>YPFBTR-IMP2020-C4-015</t>
  </si>
  <si>
    <t>MY8436824Q</t>
  </si>
  <si>
    <t>YPFBTR-IMP2020-C4-051</t>
  </si>
  <si>
    <t>CN19Q1T17B</t>
  </si>
  <si>
    <t>YPFBTR-IMP2020-C4-054</t>
  </si>
  <si>
    <t>L95597582</t>
  </si>
  <si>
    <t>LN4727</t>
  </si>
  <si>
    <t>YPFBTR-IMP2020-C4-050</t>
  </si>
  <si>
    <t>CN15E3Q1KS</t>
  </si>
  <si>
    <t>YPFBTR-IMP2020-C4-02*</t>
  </si>
  <si>
    <t>TH13N220BD</t>
  </si>
  <si>
    <t>YPFBTR-IMP2020-C4-053</t>
  </si>
  <si>
    <t>MY82MCR0QF</t>
  </si>
  <si>
    <t>LN5909</t>
  </si>
  <si>
    <t>YPFBTR-IMP20</t>
  </si>
  <si>
    <t>L95597564</t>
  </si>
  <si>
    <t>TR-HW2023-C4-025</t>
  </si>
  <si>
    <t>CN15E3Q1HG</t>
  </si>
  <si>
    <t>YPFBTR-IMP2020-C4-*</t>
  </si>
  <si>
    <t>MY91M6809K</t>
  </si>
  <si>
    <t>YPFBTR-IMP2020-C4-035</t>
  </si>
  <si>
    <t>MY8C168124</t>
  </si>
  <si>
    <t>MY855680WW</t>
  </si>
  <si>
    <t>YPFBTR-IMP2020-C4-031</t>
  </si>
  <si>
    <t>CN19Q1T0KN</t>
  </si>
  <si>
    <t>L95583712</t>
  </si>
  <si>
    <t>TR-IMP2012-C3-024</t>
  </si>
  <si>
    <t>MY855680GB</t>
  </si>
  <si>
    <t>TR-IMP2012-C3-036</t>
  </si>
  <si>
    <t>CNCXC02776</t>
  </si>
  <si>
    <t>TR-IMP2012-C3-026</t>
  </si>
  <si>
    <t>MY843680DW</t>
  </si>
  <si>
    <t>TR-IMP2012-C3-021</t>
  </si>
  <si>
    <t>MY8BH6807P</t>
  </si>
  <si>
    <t>TR-IMP2012-C3-014</t>
  </si>
  <si>
    <t>MY855681JY</t>
  </si>
  <si>
    <t>YPFBTR-IMP2022-010</t>
  </si>
  <si>
    <t>TH13N2209B</t>
  </si>
  <si>
    <t>TR-IMP2012-C3-018</t>
  </si>
  <si>
    <t>BRB575PG8D</t>
  </si>
  <si>
    <t>LN5553</t>
  </si>
  <si>
    <t>YPFBTR-IMP2022-009</t>
  </si>
  <si>
    <t>CN34ICK02B</t>
  </si>
  <si>
    <t>LN15628</t>
  </si>
  <si>
    <t>YPFBTR-IMP2022-023</t>
  </si>
  <si>
    <t>BRBFD44P0B</t>
  </si>
  <si>
    <t>YPFBTR-IMP2020-C4-005</t>
  </si>
  <si>
    <t>JPFGL00173</t>
  </si>
  <si>
    <t>LN2989</t>
  </si>
  <si>
    <t>TR-IMP2012-C3-017</t>
  </si>
  <si>
    <t>MY835681SM</t>
  </si>
  <si>
    <t>YPFBTR-IMP2022-004</t>
  </si>
  <si>
    <t>BRBFD3YP0J</t>
  </si>
  <si>
    <t>YPFBTR-IMP2020-C4-036</t>
  </si>
  <si>
    <t>FSRY000587</t>
  </si>
  <si>
    <t>LN2243</t>
  </si>
  <si>
    <t>TR-IMP2012-C3-011</t>
  </si>
  <si>
    <t>JPSGL06584</t>
  </si>
  <si>
    <t>TR-IMP2012-C3-0*</t>
  </si>
  <si>
    <t>CNCB611503</t>
  </si>
  <si>
    <t>LN2244</t>
  </si>
  <si>
    <t>YPFBTR-IMP2020-C4-024</t>
  </si>
  <si>
    <t>JPFF302361</t>
  </si>
  <si>
    <t>LN7217</t>
  </si>
  <si>
    <t>YPFBTR-IMP2022-011</t>
  </si>
  <si>
    <t>TH2612206D</t>
  </si>
  <si>
    <t>YPFBTR-IMP2022-015</t>
  </si>
  <si>
    <t>BRBSD8PYCS</t>
  </si>
  <si>
    <t>YPFBTR-IMP2022-005</t>
  </si>
  <si>
    <t>BRBFD3YP0B</t>
  </si>
  <si>
    <t>YPFBTR-IMP2022-021</t>
  </si>
  <si>
    <t>BRBSF4CYGJ</t>
  </si>
  <si>
    <t>YPFBTR-IMP2022-020</t>
  </si>
  <si>
    <t>BRBSF4CYG5</t>
  </si>
  <si>
    <t>YPFBTR-IMP2022-017</t>
  </si>
  <si>
    <t>BRBSF4CYGM</t>
  </si>
  <si>
    <t>YPFBTR-IMP2020-C4-04*</t>
  </si>
  <si>
    <t>MY75I2Z04V</t>
  </si>
  <si>
    <t>LN4742</t>
  </si>
  <si>
    <t>TR-IMP2012-C3-016</t>
  </si>
  <si>
    <t>MY8C16811X</t>
  </si>
  <si>
    <t>YPFBTR-IMP2022-008</t>
  </si>
  <si>
    <t>CN252BR1K7</t>
  </si>
  <si>
    <t>YPFBTR-IMP2022-014</t>
  </si>
  <si>
    <t>BRBSDCLYCV</t>
  </si>
  <si>
    <t>TR-IMP2012-C3-029</t>
  </si>
  <si>
    <t>CNCY801576</t>
  </si>
  <si>
    <t>YPFBTR-IMP2022-002</t>
  </si>
  <si>
    <t>BRBSF8YYCD</t>
  </si>
  <si>
    <t>YPFBTR-IMP2020-C4-012</t>
  </si>
  <si>
    <t>MY855680HK</t>
  </si>
  <si>
    <t>YPFBTR-IMP2022-018</t>
  </si>
  <si>
    <t>BRBSD8PYCP</t>
  </si>
  <si>
    <t>YPFBTR-IMP2022-016</t>
  </si>
  <si>
    <t>BRBSF4CYGN</t>
  </si>
  <si>
    <t>TR-IMP2012-C3-020</t>
  </si>
  <si>
    <t>MY72F1Z13Z</t>
  </si>
  <si>
    <t>TR-IMP2012-C3-012</t>
  </si>
  <si>
    <t>CNHXK76844</t>
  </si>
  <si>
    <t>TR-IMP2012-C3-008</t>
  </si>
  <si>
    <t>CNCXC02781</t>
  </si>
  <si>
    <t>YPFBTR-IMP2020-C4-037</t>
  </si>
  <si>
    <t>TH828112SJ</t>
  </si>
  <si>
    <t>TR-IMP2012-C3-034</t>
  </si>
  <si>
    <t>JPSGL06600</t>
  </si>
  <si>
    <t>YPFBTR-IMP2020-C4-003</t>
  </si>
  <si>
    <t>JPSGL06598</t>
  </si>
  <si>
    <t>TR-IMP2012-C3-010</t>
  </si>
  <si>
    <t>CNCXC02771</t>
  </si>
  <si>
    <t>TR-IMP2012-C3-039</t>
  </si>
  <si>
    <t>FBT500550</t>
  </si>
  <si>
    <t>LN4304</t>
  </si>
  <si>
    <t>YPFBTR-IMP2020-C4-004</t>
  </si>
  <si>
    <t>SG38P67017</t>
  </si>
  <si>
    <t>LN2156</t>
  </si>
  <si>
    <t>YPFBTR-IMP2019-C4-015</t>
  </si>
  <si>
    <t>CN18SCQ0HC</t>
  </si>
  <si>
    <t>YPFBTR-IMP2019-C4-014</t>
  </si>
  <si>
    <t>BRBSF4CYGL</t>
  </si>
  <si>
    <t>YPFBTR-IMP2019-C4-012</t>
  </si>
  <si>
    <t>CN19Q1T2RC</t>
  </si>
  <si>
    <t>YPFBTR-IMP2019-C4-010</t>
  </si>
  <si>
    <t>CN36ABVGG2</t>
  </si>
  <si>
    <t>YPFBTR-IMP2021-C4-006</t>
  </si>
  <si>
    <t>DESKJET 6980</t>
  </si>
  <si>
    <t>MY82MCR0QG</t>
  </si>
  <si>
    <t>YPFBTR-IMP2019-C4-006</t>
  </si>
  <si>
    <t>CN19Q1T2S9</t>
  </si>
  <si>
    <t>YPFBTR-IMP2019-C4-007</t>
  </si>
  <si>
    <t>BRBFC68RSG</t>
  </si>
  <si>
    <t>LN11170</t>
  </si>
  <si>
    <t>YPFBTR-IMP2019-C4-004</t>
  </si>
  <si>
    <t>CN15E3Q1KK</t>
  </si>
  <si>
    <t>YPFBTR-IMP2019-C4-003</t>
  </si>
  <si>
    <t>CN19Q1T16H</t>
  </si>
  <si>
    <t>YPFBTR-IMP2019-C4-009</t>
  </si>
  <si>
    <t>BRBFC68RLR</t>
  </si>
  <si>
    <t>YPFBTR-IMP2021-C4-001</t>
  </si>
  <si>
    <t>JPFGL00176</t>
  </si>
  <si>
    <t>YPFBTR-IMP2019-C4-016</t>
  </si>
  <si>
    <t>JPFF307349</t>
  </si>
  <si>
    <t>LN8249</t>
  </si>
  <si>
    <t>YPFBTR-IMP2019-C4-013</t>
  </si>
  <si>
    <t>CN2ABBVH19</t>
  </si>
  <si>
    <t>YPFBTR-IMP2019-C4-008</t>
  </si>
  <si>
    <t>DESKJET 3940</t>
  </si>
  <si>
    <t>CN5A51H0M6</t>
  </si>
  <si>
    <t>049-04-T-C</t>
  </si>
  <si>
    <t>YPFBTR-IMP2021-C4-007</t>
  </si>
  <si>
    <t>TH0BU5Z02Y</t>
  </si>
  <si>
    <t>LN11612</t>
  </si>
  <si>
    <t>YPFBTR-IMP2021-C4-003</t>
  </si>
  <si>
    <t>JPFF307307</t>
  </si>
  <si>
    <t>YPFBTR-IMP2019-C4-005</t>
  </si>
  <si>
    <t>BRFSF5WSJ7</t>
  </si>
  <si>
    <t>YPFBTR-IMP2021-C4-004</t>
  </si>
  <si>
    <t>CN15E3Q1K4</t>
  </si>
  <si>
    <t>YPFBTR-IMP2013-C3-009</t>
  </si>
  <si>
    <t>MY855680CN</t>
  </si>
  <si>
    <t>YPFBTR-IMP2016-C3-004</t>
  </si>
  <si>
    <t>CN19Q1T1B5</t>
  </si>
  <si>
    <t>YPFBTR-IMP2012-C3-040</t>
  </si>
  <si>
    <t>MY843680HW</t>
  </si>
  <si>
    <t>YPFBTR-IMP2013-C3-014</t>
  </si>
  <si>
    <t>CN19Q1T1B7</t>
  </si>
  <si>
    <t>YPFBTR-IMP2013-C3-011</t>
  </si>
  <si>
    <t>JPFF301828</t>
  </si>
  <si>
    <t>YPFBTR-IMP2019-C4-011</t>
  </si>
  <si>
    <t>CN2ABBVGH1</t>
  </si>
  <si>
    <t>YPFBTR-IMP2019-C2-002</t>
  </si>
  <si>
    <t>BRBSDD5YJD</t>
  </si>
  <si>
    <t>YPFBTR-IMP2019-C2-010</t>
  </si>
  <si>
    <t>CNC1C20687</t>
  </si>
  <si>
    <t>YPFBTR-IMP2015-C2-003</t>
  </si>
  <si>
    <t>TH2612206G</t>
  </si>
  <si>
    <t>YPFBTR-IMP2019-C2-0007</t>
  </si>
  <si>
    <t>CNC1B30666</t>
  </si>
  <si>
    <t>LN11755</t>
  </si>
  <si>
    <t>YPFBTR-IMP2019-C2-0001</t>
  </si>
  <si>
    <t>BRFY816943</t>
  </si>
  <si>
    <t>YPFBTR-IMP2019-C2-014</t>
  </si>
  <si>
    <t>BRFSF5WSJ2</t>
  </si>
  <si>
    <t>YPFBTR-IMP2012-C2-009</t>
  </si>
  <si>
    <t>6540 DESKJET</t>
  </si>
  <si>
    <t>MY48T3R0KS</t>
  </si>
  <si>
    <t>LN2988</t>
  </si>
  <si>
    <t>YPFBTR-IMP2019-C2-026</t>
  </si>
  <si>
    <t>BRBHB66L01</t>
  </si>
  <si>
    <t>YPFBTR-IMP2019-C2-019</t>
  </si>
  <si>
    <t>CN293BS0Y2</t>
  </si>
  <si>
    <t>YPFBTR-IMP2019-C2-005</t>
  </si>
  <si>
    <t>CNC1C20686</t>
  </si>
  <si>
    <t>YPFBTR-IMP2019-C2-015</t>
  </si>
  <si>
    <t>CN36ABVG46</t>
  </si>
  <si>
    <t>YPFBTR-IMP2019-C2-022</t>
  </si>
  <si>
    <t>BRBFD44P05</t>
  </si>
  <si>
    <t>YPFBTR-IMP2019-C2-025</t>
  </si>
  <si>
    <t>BRFY816948</t>
  </si>
  <si>
    <t>YPFBTR-IMP2019-C2-006</t>
  </si>
  <si>
    <t>BRFSF5WSJK</t>
  </si>
  <si>
    <t>YPFBTR-IMP2019-C2-016</t>
  </si>
  <si>
    <t>CN293BS0V1</t>
  </si>
  <si>
    <t>YPFBTR-IMP2019-C2-011</t>
  </si>
  <si>
    <t>BRBFC68RFD</t>
  </si>
  <si>
    <t>YPFBTR-IMP2019-C2-013</t>
  </si>
  <si>
    <t>BRBS91F08S</t>
  </si>
  <si>
    <t>YPFBTR-IMP2019-C2-009</t>
  </si>
  <si>
    <t>BRFSF5WSJ6</t>
  </si>
  <si>
    <t>YPFBTR-IMP2019-C2-018</t>
  </si>
  <si>
    <t>TH26122065</t>
  </si>
  <si>
    <t>YPFBTR-IMP2019-C2-017</t>
  </si>
  <si>
    <t>TH08J220BX</t>
  </si>
  <si>
    <t>LN8557</t>
  </si>
  <si>
    <t>YPFBTR-IMP2013-C3-010</t>
  </si>
  <si>
    <t>TH858210HT</t>
  </si>
  <si>
    <t>YPFBTR-IMP2019-C2-012</t>
  </si>
  <si>
    <t>CNC1C20690</t>
  </si>
  <si>
    <t>YPFBTR-IMP2019-C2-023</t>
  </si>
  <si>
    <t>BRFY816939</t>
  </si>
  <si>
    <t>YPFBTR-IMP2016-C2-003</t>
  </si>
  <si>
    <t>GKK0016672</t>
  </si>
  <si>
    <t>LN9037</t>
  </si>
  <si>
    <t>TR-HW2023-C4-028</t>
  </si>
  <si>
    <t>CNBW87805L</t>
  </si>
  <si>
    <t>PLANILLA DE EQUIPAMIENTO TECNOLÓGICO EN DESUSO</t>
  </si>
  <si>
    <t>REDES</t>
  </si>
  <si>
    <t>Telefonia</t>
  </si>
  <si>
    <t>CISCO</t>
  </si>
  <si>
    <t>CP-8945</t>
  </si>
  <si>
    <t>PUC182505IJ</t>
  </si>
  <si>
    <t>CP-7962</t>
  </si>
  <si>
    <t>FCH18078C00</t>
  </si>
  <si>
    <t>FCH18048MKN</t>
  </si>
  <si>
    <t>FCH18078C97</t>
  </si>
  <si>
    <t>CP-7915</t>
  </si>
  <si>
    <t>FCH18158NYZ</t>
  </si>
  <si>
    <t>FCH18158P13</t>
  </si>
  <si>
    <t>FCH18088BMF</t>
  </si>
  <si>
    <t>FCH18158P5B</t>
  </si>
  <si>
    <t>R001</t>
  </si>
  <si>
    <t>Router</t>
  </si>
  <si>
    <t>R2900</t>
  </si>
  <si>
    <t>FTX182080J6</t>
  </si>
  <si>
    <t>R002</t>
  </si>
  <si>
    <t>FTX182080J9</t>
  </si>
  <si>
    <t>R003</t>
  </si>
  <si>
    <t>FTX182080FP</t>
  </si>
  <si>
    <t>R005</t>
  </si>
  <si>
    <t>FJC2023A13C</t>
  </si>
  <si>
    <t>R006</t>
  </si>
  <si>
    <t>FTX182080JB</t>
  </si>
  <si>
    <t>R009</t>
  </si>
  <si>
    <t>FJC2023A18V</t>
  </si>
  <si>
    <t>R013</t>
  </si>
  <si>
    <t>FTX182080GE</t>
  </si>
  <si>
    <t>R015</t>
  </si>
  <si>
    <t>FTX1744804C</t>
  </si>
  <si>
    <t>AP1131G</t>
  </si>
  <si>
    <t>FTX1440N0CY</t>
  </si>
  <si>
    <t>S023</t>
  </si>
  <si>
    <t>Switch</t>
  </si>
  <si>
    <t>SW2960</t>
  </si>
  <si>
    <t>FOC1412V81M</t>
  </si>
  <si>
    <t>S032</t>
  </si>
  <si>
    <t>FOC1442Z4V9</t>
  </si>
  <si>
    <t>S069</t>
  </si>
  <si>
    <t>FOC1442Z4TU</t>
  </si>
  <si>
    <t>S080</t>
  </si>
  <si>
    <t>FOC1442Z4VQ</t>
  </si>
  <si>
    <t>S124</t>
  </si>
  <si>
    <t>SW2960X</t>
  </si>
  <si>
    <t>FOC1747S4NG</t>
  </si>
  <si>
    <t>S126</t>
  </si>
  <si>
    <t>FCW1825B206</t>
  </si>
  <si>
    <t>S127</t>
  </si>
  <si>
    <t>FOC1742S14J</t>
  </si>
  <si>
    <t>S128</t>
  </si>
  <si>
    <t>FCW2148B0C2</t>
  </si>
  <si>
    <t>LN18997</t>
  </si>
  <si>
    <t>S130</t>
  </si>
  <si>
    <t>FCW2148B0BF</t>
  </si>
  <si>
    <t>S133</t>
  </si>
  <si>
    <t>FCW2019B6TY</t>
  </si>
  <si>
    <t>S154</t>
  </si>
  <si>
    <t>WS-C2960X-24TS-L</t>
  </si>
  <si>
    <t>FCW2148B088</t>
  </si>
  <si>
    <t>S155</t>
  </si>
  <si>
    <t>WS-C2960X-24PS-L</t>
  </si>
  <si>
    <t>FCW2148B0C6</t>
  </si>
  <si>
    <t>S156</t>
  </si>
  <si>
    <t>FCW2148B0BB</t>
  </si>
  <si>
    <t>SRV001</t>
  </si>
  <si>
    <t>Servidor</t>
  </si>
  <si>
    <t>1121 ACS</t>
  </si>
  <si>
    <t>KQ53HH0</t>
  </si>
  <si>
    <t>SRV002</t>
  </si>
  <si>
    <t>KQ81KD7</t>
  </si>
  <si>
    <t>SRV003</t>
  </si>
  <si>
    <t>1113 ACS</t>
  </si>
  <si>
    <t>QCN1210002V</t>
  </si>
  <si>
    <t>SRV004</t>
  </si>
  <si>
    <t>5508 WC</t>
  </si>
  <si>
    <t>FCW1438L0JN</t>
  </si>
  <si>
    <t>FCH18169Y57</t>
  </si>
  <si>
    <t>FCH18078BZ8</t>
  </si>
  <si>
    <t>FCH18078B8G</t>
  </si>
  <si>
    <t>FCH18089572</t>
  </si>
  <si>
    <t>FCH18078C45</t>
  </si>
  <si>
    <t>FCH18078AHZ</t>
  </si>
  <si>
    <t>FCH16289FXZ</t>
  </si>
  <si>
    <t>FCH18158NWS</t>
  </si>
  <si>
    <t>FCH18158P5E</t>
  </si>
  <si>
    <t>FCH18158P6B</t>
  </si>
  <si>
    <t>FCH18169Z2D</t>
  </si>
  <si>
    <t>FCH18169ZAV</t>
  </si>
  <si>
    <t>FCH18169Z11</t>
  </si>
  <si>
    <t>FTX1539N0DT</t>
  </si>
  <si>
    <t>FTX1539N0E3</t>
  </si>
  <si>
    <t>FTX1539N0DH</t>
  </si>
  <si>
    <t>FTX1539N0DN</t>
  </si>
  <si>
    <t>FTX1539N0DJ</t>
  </si>
  <si>
    <t>FTX1539N0DF</t>
  </si>
  <si>
    <t>FTX1539N0DK</t>
  </si>
  <si>
    <t>FTX1539N0E2</t>
  </si>
  <si>
    <t>FTX1539N0DY</t>
  </si>
  <si>
    <t>FTX1539N0DZ</t>
  </si>
  <si>
    <t>FTX1539N0DG</t>
  </si>
  <si>
    <t>FTX1539N0DP</t>
  </si>
  <si>
    <t>FTX1539N0E1</t>
  </si>
  <si>
    <t>FTX1539N0E4</t>
  </si>
  <si>
    <t>FTX1539N0E5</t>
  </si>
  <si>
    <t>FTX1539N0DV</t>
  </si>
  <si>
    <t>FTX1539N0DU</t>
  </si>
  <si>
    <t>FTX1539N0DM</t>
  </si>
  <si>
    <t>FTX1440N0CX</t>
  </si>
  <si>
    <t>FTX1440N0CU</t>
  </si>
  <si>
    <t>FTX1440N0CW</t>
  </si>
  <si>
    <t>FTX1440N0CV</t>
  </si>
  <si>
    <t>FTX1440N0CR</t>
  </si>
  <si>
    <t>FTX1440N0CP</t>
  </si>
  <si>
    <t>FTX1440N0CT</t>
  </si>
  <si>
    <t>FTX1440N0CZ</t>
  </si>
  <si>
    <t>AP2702I</t>
  </si>
  <si>
    <t>FTX1836S45U</t>
  </si>
  <si>
    <t>FTX1836S45Y</t>
  </si>
  <si>
    <t>FTX1836S45V</t>
  </si>
  <si>
    <t>FTX1836S45R</t>
  </si>
  <si>
    <t>FTX1836S460</t>
  </si>
  <si>
    <t>FTX1836S45Q</t>
  </si>
  <si>
    <t>FTX1836S45Z</t>
  </si>
  <si>
    <t>FTX1836S45W</t>
  </si>
  <si>
    <t>FTX1836S45T</t>
  </si>
  <si>
    <t>FTX1836S45S</t>
  </si>
  <si>
    <t>PANASONIC</t>
  </si>
  <si>
    <t>KX-TS500LX</t>
  </si>
  <si>
    <t>3CCKI292219</t>
  </si>
  <si>
    <t>3BBKI283205</t>
  </si>
  <si>
    <t>3CCKI292218</t>
  </si>
  <si>
    <t>3BBKI284655</t>
  </si>
  <si>
    <t>3CCKI291948</t>
  </si>
  <si>
    <t>3BBKI284859</t>
  </si>
  <si>
    <t>3CCKI295973</t>
  </si>
  <si>
    <t>3CCKI295983</t>
  </si>
  <si>
    <t>3BBKI284857</t>
  </si>
  <si>
    <t>3BBKI282827</t>
  </si>
  <si>
    <t>FCH18078CHW</t>
  </si>
  <si>
    <t>KX-TES824</t>
  </si>
  <si>
    <t>7KBFM028519</t>
  </si>
  <si>
    <t>SX20</t>
  </si>
  <si>
    <t>FTT19240391</t>
  </si>
  <si>
    <t>INFRAESTRUCTURA</t>
  </si>
  <si>
    <t>Enclosure</t>
  </si>
  <si>
    <t>C7000</t>
  </si>
  <si>
    <t>YPFBTR-INF2024-C4-015</t>
  </si>
  <si>
    <t>DL165G7</t>
  </si>
  <si>
    <t>MXQ0480BDV</t>
  </si>
  <si>
    <t>UPS</t>
  </si>
  <si>
    <t>Proliant ML115</t>
  </si>
  <si>
    <t>YPFBTR-INF2024-C4-031</t>
  </si>
  <si>
    <t>USE132DYTY</t>
  </si>
  <si>
    <t>YPFBTR-INF2024-C4-032</t>
  </si>
  <si>
    <t>BL685c G7</t>
  </si>
  <si>
    <t>2M25450CZL</t>
  </si>
  <si>
    <t>YPFBTR-INF2024-C4-033</t>
  </si>
  <si>
    <t>2M223500SR</t>
  </si>
  <si>
    <t>YPFBTR-INF2024-C4-034</t>
  </si>
  <si>
    <t>ProLiant ML350p G8</t>
  </si>
  <si>
    <t>2M232909MQ</t>
  </si>
  <si>
    <t>YPFBTR-INF2024-C4-035</t>
  </si>
  <si>
    <t>2M23300125</t>
  </si>
  <si>
    <t>YPFBTR-INF2024-C4-036</t>
  </si>
  <si>
    <t>APC</t>
  </si>
  <si>
    <t>SRT6KXLI</t>
  </si>
  <si>
    <t>QS1508172180</t>
  </si>
  <si>
    <t>YPFBTR-INF2024-C4-037</t>
  </si>
  <si>
    <t>M00VLNG11S</t>
  </si>
  <si>
    <t>YPFBTR-INF2024-C4-038</t>
  </si>
  <si>
    <t>ProLiant BL465c G7</t>
  </si>
  <si>
    <t>2M20370281</t>
  </si>
  <si>
    <t>YPFBTR-INF2024-C4-039</t>
  </si>
  <si>
    <t>2M211800CX</t>
  </si>
  <si>
    <t>YPFBTR-INF2024-C4-040</t>
  </si>
  <si>
    <t>2M211800CP</t>
  </si>
  <si>
    <t>YPFBTR-INF2024-C4-041</t>
  </si>
  <si>
    <t>2M2132014K</t>
  </si>
  <si>
    <t>YPFBTR-INF2024-C4-042</t>
  </si>
  <si>
    <t>ProLiant BL465c Gen8</t>
  </si>
  <si>
    <t>USE3225595</t>
  </si>
  <si>
    <t>YPFBTR-INF2024-C4-043</t>
  </si>
  <si>
    <t>2M211800CT</t>
  </si>
  <si>
    <t>CODIGO SAP</t>
  </si>
  <si>
    <t>CODIGO JDE</t>
  </si>
  <si>
    <t>1220002289</t>
  </si>
  <si>
    <t>SCN072</t>
  </si>
  <si>
    <t>1220002234</t>
  </si>
  <si>
    <t>SC-HP015</t>
  </si>
  <si>
    <t>1220002318</t>
  </si>
  <si>
    <t>SCN103</t>
  </si>
  <si>
    <t>1220002269</t>
  </si>
  <si>
    <t>SCN049</t>
  </si>
  <si>
    <t>1220002255</t>
  </si>
  <si>
    <t>SCN035</t>
  </si>
  <si>
    <t>1220004043</t>
  </si>
  <si>
    <t>SCN149</t>
  </si>
  <si>
    <t>1220004041</t>
  </si>
  <si>
    <t>SCN148</t>
  </si>
  <si>
    <t>1220004042</t>
  </si>
  <si>
    <t>SCN133</t>
  </si>
  <si>
    <t>1220004046</t>
  </si>
  <si>
    <t>SCN152</t>
  </si>
  <si>
    <t>1220004047</t>
  </si>
  <si>
    <t>SCN153</t>
  </si>
  <si>
    <t>1220004045</t>
  </si>
  <si>
    <t>SCN151</t>
  </si>
  <si>
    <t>1220002283</t>
  </si>
  <si>
    <t>SCN066</t>
  </si>
  <si>
    <t>1220002324</t>
  </si>
  <si>
    <t>SCN117</t>
  </si>
  <si>
    <t>1220002271</t>
  </si>
  <si>
    <t>SCN052</t>
  </si>
  <si>
    <t>1220004050</t>
  </si>
  <si>
    <t>SCN155</t>
  </si>
  <si>
    <t>1220002310</t>
  </si>
  <si>
    <t>SCN095</t>
  </si>
  <si>
    <t>1220002263</t>
  </si>
  <si>
    <t>SCN043</t>
  </si>
  <si>
    <t>1220002301</t>
  </si>
  <si>
    <t>SCN084</t>
  </si>
  <si>
    <t>1220002276</t>
  </si>
  <si>
    <t>SCN058</t>
  </si>
  <si>
    <t>1220004038</t>
  </si>
  <si>
    <t>SCN127</t>
  </si>
  <si>
    <t>1220004037</t>
  </si>
  <si>
    <t>SCN129</t>
  </si>
  <si>
    <t>1220002278</t>
  </si>
  <si>
    <t>SCN060</t>
  </si>
  <si>
    <t>1220003693</t>
  </si>
  <si>
    <t>SCN014</t>
  </si>
  <si>
    <t>SC-HP006</t>
  </si>
  <si>
    <t>1220002267</t>
  </si>
  <si>
    <t>SCN047</t>
  </si>
  <si>
    <t>1220001109</t>
  </si>
  <si>
    <t>E00SCN005</t>
  </si>
  <si>
    <t>1220002245</t>
  </si>
  <si>
    <t>SCN024</t>
  </si>
  <si>
    <t>1220002240</t>
  </si>
  <si>
    <t>SCN008</t>
  </si>
  <si>
    <t>1220002291</t>
  </si>
  <si>
    <t>SCN074</t>
  </si>
  <si>
    <t>1490005146</t>
  </si>
  <si>
    <t>E24SCN01</t>
  </si>
  <si>
    <t>1190004202</t>
  </si>
  <si>
    <t>E17SCN001</t>
  </si>
  <si>
    <t>1220003694</t>
  </si>
  <si>
    <t>SCN015</t>
  </si>
  <si>
    <t>SCN009</t>
  </si>
  <si>
    <t>1220003144</t>
  </si>
  <si>
    <t>E02SCN001</t>
  </si>
  <si>
    <t>E10SCN001</t>
  </si>
  <si>
    <t>E15SCN001</t>
  </si>
  <si>
    <t>1220003231</t>
  </si>
  <si>
    <t>E21SCN002</t>
  </si>
  <si>
    <t>1220001108</t>
  </si>
  <si>
    <t>E00SCN003</t>
  </si>
  <si>
    <t>1220002230</t>
  </si>
  <si>
    <t>SC-HP008</t>
  </si>
  <si>
    <t>1220002290</t>
  </si>
  <si>
    <t>SCN073</t>
  </si>
  <si>
    <t>1450008078</t>
  </si>
  <si>
    <t>E13SCN001</t>
  </si>
  <si>
    <t>1220002248</t>
  </si>
  <si>
    <t>SCN027</t>
  </si>
  <si>
    <t>1220002287</t>
  </si>
  <si>
    <t>SCN070</t>
  </si>
  <si>
    <t>1220003690</t>
  </si>
  <si>
    <t>SCN010</t>
  </si>
  <si>
    <t>1220002231</t>
  </si>
  <si>
    <t>SC-HP009</t>
  </si>
  <si>
    <t>SC-HP013</t>
  </si>
  <si>
    <t>1220002243</t>
  </si>
  <si>
    <t>SCN022</t>
  </si>
  <si>
    <t>1220003696</t>
  </si>
  <si>
    <t>SCN018</t>
  </si>
  <si>
    <t>1220003698</t>
  </si>
  <si>
    <t>SCN051</t>
  </si>
  <si>
    <t>1220002274</t>
  </si>
  <si>
    <t>SCN055</t>
  </si>
  <si>
    <t>1220003700</t>
  </si>
  <si>
    <t>SCN089</t>
  </si>
  <si>
    <t>1220002244</t>
  </si>
  <si>
    <t>SCN023</t>
  </si>
  <si>
    <t>1220003695</t>
  </si>
  <si>
    <t>SCN017</t>
  </si>
  <si>
    <t>E00SCN004</t>
  </si>
  <si>
    <t>1220003699</t>
  </si>
  <si>
    <t>SCN057</t>
  </si>
  <si>
    <t>1220002238</t>
  </si>
  <si>
    <t>SCAN-002</t>
  </si>
  <si>
    <t>1220002232</t>
  </si>
  <si>
    <t>SC-HP011</t>
  </si>
  <si>
    <t>1220002157</t>
  </si>
  <si>
    <t>PMM-076</t>
  </si>
  <si>
    <t>1220002164</t>
  </si>
  <si>
    <t>PMM-083</t>
  </si>
  <si>
    <t>1220002131</t>
  </si>
  <si>
    <t>PMM-032</t>
  </si>
  <si>
    <t>1220002120</t>
  </si>
  <si>
    <t>PMM-019</t>
  </si>
  <si>
    <t>1220002129</t>
  </si>
  <si>
    <t>PMM-030</t>
  </si>
  <si>
    <t>1220002121</t>
  </si>
  <si>
    <t>PMM-020</t>
  </si>
  <si>
    <t>1220003666</t>
  </si>
  <si>
    <t>PMM-060</t>
  </si>
  <si>
    <t>1220002152</t>
  </si>
  <si>
    <t>PMM-068</t>
  </si>
  <si>
    <t>PMM-018</t>
  </si>
  <si>
    <t>PMM-022</t>
  </si>
  <si>
    <t>PMM-011</t>
  </si>
  <si>
    <t>PMM-013</t>
  </si>
  <si>
    <t>PMM-021</t>
  </si>
  <si>
    <t>1220000297</t>
  </si>
  <si>
    <t>COM336</t>
  </si>
  <si>
    <t>1220000254</t>
  </si>
  <si>
    <t>COM292</t>
  </si>
  <si>
    <t>1220000285</t>
  </si>
  <si>
    <t>COM324</t>
  </si>
  <si>
    <t>1220000286</t>
  </si>
  <si>
    <t>COM325</t>
  </si>
  <si>
    <t>1220000294</t>
  </si>
  <si>
    <t>COM333</t>
  </si>
  <si>
    <t>1220000296</t>
  </si>
  <si>
    <t>COM335</t>
  </si>
  <si>
    <t>1220000246</t>
  </si>
  <si>
    <t>COM284</t>
  </si>
  <si>
    <t>1220000264</t>
  </si>
  <si>
    <t>COM302</t>
  </si>
  <si>
    <t>1220000317</t>
  </si>
  <si>
    <t>COM393</t>
  </si>
  <si>
    <t>1220000261</t>
  </si>
  <si>
    <t>COM299</t>
  </si>
  <si>
    <t>1220000316</t>
  </si>
  <si>
    <t>COM390</t>
  </si>
  <si>
    <t>1220000300</t>
  </si>
  <si>
    <t>COM339</t>
  </si>
  <si>
    <t>1220000284</t>
  </si>
  <si>
    <t>COM323</t>
  </si>
  <si>
    <t>1220000306</t>
  </si>
  <si>
    <t>COM345</t>
  </si>
  <si>
    <t>1220000301</t>
  </si>
  <si>
    <t>COM340</t>
  </si>
  <si>
    <t>1220000290</t>
  </si>
  <si>
    <t>COM329</t>
  </si>
  <si>
    <t>1220000305</t>
  </si>
  <si>
    <t>COM344</t>
  </si>
  <si>
    <t>1220001910</t>
  </si>
  <si>
    <t>LV-TCM57-181</t>
  </si>
  <si>
    <t>1220000216</t>
  </si>
  <si>
    <t>COM254</t>
  </si>
  <si>
    <t>1220002043</t>
  </si>
  <si>
    <t>MON060</t>
  </si>
  <si>
    <t>1220002046</t>
  </si>
  <si>
    <t>MON064</t>
  </si>
  <si>
    <t>MON-024</t>
  </si>
  <si>
    <t>MON-026</t>
  </si>
  <si>
    <t>MON-016</t>
  </si>
  <si>
    <t>1220001928</t>
  </si>
  <si>
    <t>LV-TCM57-97</t>
  </si>
  <si>
    <t>1220001902</t>
  </si>
  <si>
    <t>LV-TCM57-145</t>
  </si>
  <si>
    <t>1220001917</t>
  </si>
  <si>
    <t>LV-TCM57-20</t>
  </si>
  <si>
    <t>FLAT-M015</t>
  </si>
  <si>
    <t>1220000215</t>
  </si>
  <si>
    <t>COM253</t>
  </si>
  <si>
    <t>1220000218</t>
  </si>
  <si>
    <t>COM256</t>
  </si>
  <si>
    <t>1220001907</t>
  </si>
  <si>
    <t>LV-TCM57-167</t>
  </si>
  <si>
    <t>1220000217</t>
  </si>
  <si>
    <t>COM255</t>
  </si>
  <si>
    <t>1220001906</t>
  </si>
  <si>
    <t>LV-TCM57-163</t>
  </si>
  <si>
    <t>1220001912</t>
  </si>
  <si>
    <t>LV-TCM57-184</t>
  </si>
  <si>
    <t>1220001914</t>
  </si>
  <si>
    <t>LV-TCM57-190</t>
  </si>
  <si>
    <t>1220000265</t>
  </si>
  <si>
    <t>COM303</t>
  </si>
  <si>
    <t>1220001915</t>
  </si>
  <si>
    <t>LV-TCM57-195</t>
  </si>
  <si>
    <t>1220000248</t>
  </si>
  <si>
    <t>COM286</t>
  </si>
  <si>
    <t>1220000245</t>
  </si>
  <si>
    <t>COM283</t>
  </si>
  <si>
    <t>1220000325</t>
  </si>
  <si>
    <t>COM401</t>
  </si>
  <si>
    <t>1220000260</t>
  </si>
  <si>
    <t>COM298</t>
  </si>
  <si>
    <t>1220001900</t>
  </si>
  <si>
    <t>LV-TCM57-122</t>
  </si>
  <si>
    <t>1220001901</t>
  </si>
  <si>
    <t>LV-TCM57-138</t>
  </si>
  <si>
    <t>1220000269</t>
  </si>
  <si>
    <t>COM307</t>
  </si>
  <si>
    <t>FLAT-M012</t>
  </si>
  <si>
    <t>LV-TCM57-123</t>
  </si>
  <si>
    <t>LV-TCM57-197</t>
  </si>
  <si>
    <t>1220001909</t>
  </si>
  <si>
    <t>LV-TCM57-18</t>
  </si>
  <si>
    <t>1220000210</t>
  </si>
  <si>
    <t>COM248</t>
  </si>
  <si>
    <t>1220001918</t>
  </si>
  <si>
    <t>LV-TCM57-201</t>
  </si>
  <si>
    <t>LV-TCM57-198</t>
  </si>
  <si>
    <t>1220001927</t>
  </si>
  <si>
    <t>LV-TCM57-91</t>
  </si>
  <si>
    <t>1220000184</t>
  </si>
  <si>
    <t>COM152</t>
  </si>
  <si>
    <t>1220001919</t>
  </si>
  <si>
    <t>LV-TCM57-204</t>
  </si>
  <si>
    <t>1220001921</t>
  </si>
  <si>
    <t>LV-TCM57-39</t>
  </si>
  <si>
    <t>1220002052</t>
  </si>
  <si>
    <t>MON070</t>
  </si>
  <si>
    <t>1220000185</t>
  </si>
  <si>
    <t>COM160</t>
  </si>
  <si>
    <t>1220001922</t>
  </si>
  <si>
    <t>LV-TCM57-52</t>
  </si>
  <si>
    <t>1220001923</t>
  </si>
  <si>
    <t>LV-TCM57-61</t>
  </si>
  <si>
    <t>MON-032</t>
  </si>
  <si>
    <t>MON046</t>
  </si>
  <si>
    <t>MON050</t>
  </si>
  <si>
    <t>1220000187</t>
  </si>
  <si>
    <t>COM179</t>
  </si>
  <si>
    <t>MON-030</t>
  </si>
  <si>
    <t>1220001913</t>
  </si>
  <si>
    <t>LV-TCM57-188</t>
  </si>
  <si>
    <t>1220001908</t>
  </si>
  <si>
    <t>LV-TCM57-179</t>
  </si>
  <si>
    <t>MON047</t>
  </si>
  <si>
    <t>MON-028</t>
  </si>
  <si>
    <t>MON054</t>
  </si>
  <si>
    <t>1220001924</t>
  </si>
  <si>
    <t>LV-TCM57-62</t>
  </si>
  <si>
    <t>1220002038</t>
  </si>
  <si>
    <t>MON-009</t>
  </si>
  <si>
    <t>LV-TCM57-205</t>
  </si>
  <si>
    <t>LV-TCM57-199</t>
  </si>
  <si>
    <t>LV-TCM57-186</t>
  </si>
  <si>
    <t>1220000322</t>
  </si>
  <si>
    <t>COM398</t>
  </si>
  <si>
    <t>1220001905</t>
  </si>
  <si>
    <t>LV-TCM57-162</t>
  </si>
  <si>
    <t>LV-TCM57-187</t>
  </si>
  <si>
    <t>MON056</t>
  </si>
  <si>
    <t>MON043</t>
  </si>
  <si>
    <t>MON-020</t>
  </si>
  <si>
    <t>MON051</t>
  </si>
  <si>
    <t>MON-027</t>
  </si>
  <si>
    <t>MON-031</t>
  </si>
  <si>
    <t>MON-018</t>
  </si>
  <si>
    <t>MON-029</t>
  </si>
  <si>
    <t>MON-019</t>
  </si>
  <si>
    <t>MON-017</t>
  </si>
  <si>
    <t>1220000188</t>
  </si>
  <si>
    <t>COM187</t>
  </si>
  <si>
    <t>1220001916</t>
  </si>
  <si>
    <t>LV-TCM57-196</t>
  </si>
  <si>
    <t>1220001898</t>
  </si>
  <si>
    <t>LV-TCM57-106</t>
  </si>
  <si>
    <t>1220001925</t>
  </si>
  <si>
    <t>LV-TCM57-72</t>
  </si>
  <si>
    <t>1220002039</t>
  </si>
  <si>
    <t>MON055</t>
  </si>
  <si>
    <t>1220001904</t>
  </si>
  <si>
    <t>LV-TCM57-160</t>
  </si>
  <si>
    <t>1220001911</t>
  </si>
  <si>
    <t>LV-TCM57-182</t>
  </si>
  <si>
    <t>1220000253</t>
  </si>
  <si>
    <t>COM291</t>
  </si>
  <si>
    <t>1220000186</t>
  </si>
  <si>
    <t>COM169</t>
  </si>
  <si>
    <t>LV-TCM57-170</t>
  </si>
  <si>
    <t>LV-TCM57-171</t>
  </si>
  <si>
    <t>MON048</t>
  </si>
  <si>
    <t>MON045</t>
  </si>
  <si>
    <t>MON044</t>
  </si>
  <si>
    <t>MON052</t>
  </si>
  <si>
    <t>LV-TCM57-177</t>
  </si>
  <si>
    <t>LV-TCM57-178</t>
  </si>
  <si>
    <t>LV-TCM57-180</t>
  </si>
  <si>
    <t>LV-TCM57-150</t>
  </si>
  <si>
    <t>1220001903</t>
  </si>
  <si>
    <t>LV-TCM57-151</t>
  </si>
  <si>
    <t>1220001920</t>
  </si>
  <si>
    <t>LV-TCM57-32</t>
  </si>
  <si>
    <t>1220000482</t>
  </si>
  <si>
    <t>COM583</t>
  </si>
  <si>
    <t>1220000560</t>
  </si>
  <si>
    <t>COM661</t>
  </si>
  <si>
    <t>1220000534</t>
  </si>
  <si>
    <t>COM635</t>
  </si>
  <si>
    <t>1220000561</t>
  </si>
  <si>
    <t>COM662</t>
  </si>
  <si>
    <t>1220000576</t>
  </si>
  <si>
    <t>COM677</t>
  </si>
  <si>
    <t>1220000514</t>
  </si>
  <si>
    <t>COM615</t>
  </si>
  <si>
    <t>1220000544</t>
  </si>
  <si>
    <t>COM645</t>
  </si>
  <si>
    <t>LV-TCM57-155</t>
  </si>
  <si>
    <t>1220003112</t>
  </si>
  <si>
    <t>COM702</t>
  </si>
  <si>
    <t>1220000266</t>
  </si>
  <si>
    <t>COM304</t>
  </si>
  <si>
    <t>1220000274</t>
  </si>
  <si>
    <t>COM312</t>
  </si>
  <si>
    <t>1220001938</t>
  </si>
  <si>
    <t>LV-TCM91-10</t>
  </si>
  <si>
    <t>1220000276</t>
  </si>
  <si>
    <t>COM314</t>
  </si>
  <si>
    <t>1220001930</t>
  </si>
  <si>
    <t>LV-TCM91-02</t>
  </si>
  <si>
    <t>1220001953</t>
  </si>
  <si>
    <t>LV-TCM91-25</t>
  </si>
  <si>
    <t>1220001961</t>
  </si>
  <si>
    <t>LV-TCM91-33</t>
  </si>
  <si>
    <t>1220001947</t>
  </si>
  <si>
    <t>LV-TCM91-19</t>
  </si>
  <si>
    <t>1220000278</t>
  </si>
  <si>
    <t>COM316</t>
  </si>
  <si>
    <t>1220001952</t>
  </si>
  <si>
    <t>LV-TCM91-24</t>
  </si>
  <si>
    <t>1220000289</t>
  </si>
  <si>
    <t>COM328</t>
  </si>
  <si>
    <t>1220001231</t>
  </si>
  <si>
    <t>HP-DC7600-37</t>
  </si>
  <si>
    <t>1220001254</t>
  </si>
  <si>
    <t>HP-DC7700-80</t>
  </si>
  <si>
    <t>1220000201</t>
  </si>
  <si>
    <t>COM238</t>
  </si>
  <si>
    <t>1220000200</t>
  </si>
  <si>
    <t>COM237</t>
  </si>
  <si>
    <t>1220000189</t>
  </si>
  <si>
    <t>COM226</t>
  </si>
  <si>
    <t>1220000229</t>
  </si>
  <si>
    <t>COM267</t>
  </si>
  <si>
    <t>1220000199</t>
  </si>
  <si>
    <t>COM236</t>
  </si>
  <si>
    <t>1220000259</t>
  </si>
  <si>
    <t>COM297</t>
  </si>
  <si>
    <t>1220003101</t>
  </si>
  <si>
    <t>COM514</t>
  </si>
  <si>
    <t>1220000240</t>
  </si>
  <si>
    <t>COM278</t>
  </si>
  <si>
    <t>1220000249</t>
  </si>
  <si>
    <t>COM287</t>
  </si>
  <si>
    <t>1220000207</t>
  </si>
  <si>
    <t>COM244</t>
  </si>
  <si>
    <t>1220000299</t>
  </si>
  <si>
    <t>COM338</t>
  </si>
  <si>
    <t>1220000194</t>
  </si>
  <si>
    <t>COM231</t>
  </si>
  <si>
    <t>1220000191</t>
  </si>
  <si>
    <t>COM228</t>
  </si>
  <si>
    <t>1220000288</t>
  </si>
  <si>
    <t>COM327</t>
  </si>
  <si>
    <t>1220000292</t>
  </si>
  <si>
    <t>COM331</t>
  </si>
  <si>
    <t>1220000232</t>
  </si>
  <si>
    <t>COM270</t>
  </si>
  <si>
    <t>1220000329</t>
  </si>
  <si>
    <t>COM405</t>
  </si>
  <si>
    <t>1220001899</t>
  </si>
  <si>
    <t>LV-TCM57-114</t>
  </si>
  <si>
    <t>1220001955</t>
  </si>
  <si>
    <t>LV-TCM91-27</t>
  </si>
  <si>
    <t>1220001941</t>
  </si>
  <si>
    <t>LV-TCM91-13</t>
  </si>
  <si>
    <t>1220000273</t>
  </si>
  <si>
    <t>COM311</t>
  </si>
  <si>
    <t>1220001956</t>
  </si>
  <si>
    <t>LV-TCM91-28</t>
  </si>
  <si>
    <t>1220001946</t>
  </si>
  <si>
    <t>LV-TCM91-18</t>
  </si>
  <si>
    <t>1220000268</t>
  </si>
  <si>
    <t>COM306</t>
  </si>
  <si>
    <t>1220001948</t>
  </si>
  <si>
    <t>LV-TCM91-20</t>
  </si>
  <si>
    <t>1220001940</t>
  </si>
  <si>
    <t>LV-TCM91-12</t>
  </si>
  <si>
    <t>1220001950</t>
  </si>
  <si>
    <t>LV-TCM91-22</t>
  </si>
  <si>
    <t>1220001960</t>
  </si>
  <si>
    <t>LV-TCM91-32</t>
  </si>
  <si>
    <t>1220000220</t>
  </si>
  <si>
    <t>COM258</t>
  </si>
  <si>
    <t>1220000193</t>
  </si>
  <si>
    <t>COM230</t>
  </si>
  <si>
    <t>1220000251</t>
  </si>
  <si>
    <t>COM289</t>
  </si>
  <si>
    <t>1220000203</t>
  </si>
  <si>
    <t>COM240</t>
  </si>
  <si>
    <t>1220000202</t>
  </si>
  <si>
    <t>COM239</t>
  </si>
  <si>
    <t>1220001255</t>
  </si>
  <si>
    <t>HP-DC7700-84</t>
  </si>
  <si>
    <t>LV-TCM57-130</t>
  </si>
  <si>
    <t>CPQ-034</t>
  </si>
  <si>
    <t>LV-TCM57-33</t>
  </si>
  <si>
    <t>LV-TCM57-121</t>
  </si>
  <si>
    <t>COM186</t>
  </si>
  <si>
    <t>HP-DC7600-46</t>
  </si>
  <si>
    <t>COM167</t>
  </si>
  <si>
    <t>COM150</t>
  </si>
  <si>
    <t>HP-DC7700-74</t>
  </si>
  <si>
    <t>LV-TCM57-126</t>
  </si>
  <si>
    <t>HP-DC7700-72</t>
  </si>
  <si>
    <t>HP-DC7700-70</t>
  </si>
  <si>
    <t>1220001318</t>
  </si>
  <si>
    <t>IBM-037</t>
  </si>
  <si>
    <t>1220001721</t>
  </si>
  <si>
    <t>LPT421</t>
  </si>
  <si>
    <t>1220001621</t>
  </si>
  <si>
    <t>LPT281</t>
  </si>
  <si>
    <t>1220001805</t>
  </si>
  <si>
    <t>LPT510</t>
  </si>
  <si>
    <t>1220001770</t>
  </si>
  <si>
    <t>LPT474</t>
  </si>
  <si>
    <t>1220001749</t>
  </si>
  <si>
    <t>LPT452</t>
  </si>
  <si>
    <t>1220001821</t>
  </si>
  <si>
    <t>LPT526</t>
  </si>
  <si>
    <t>1220001766</t>
  </si>
  <si>
    <t>LPT470</t>
  </si>
  <si>
    <t>1220001624</t>
  </si>
  <si>
    <t>LPT284</t>
  </si>
  <si>
    <t>1220001775</t>
  </si>
  <si>
    <t>LPT479</t>
  </si>
  <si>
    <t>1220001780</t>
  </si>
  <si>
    <t>LPT485</t>
  </si>
  <si>
    <t>1220001991</t>
  </si>
  <si>
    <t>LV-TPT420-39</t>
  </si>
  <si>
    <t>1220001988</t>
  </si>
  <si>
    <t>LV-TPT420-33</t>
  </si>
  <si>
    <t>1220001734</t>
  </si>
  <si>
    <t>LPT434</t>
  </si>
  <si>
    <t>1220001606</t>
  </si>
  <si>
    <t>LPT189</t>
  </si>
  <si>
    <t>1220001715</t>
  </si>
  <si>
    <t>LPT415</t>
  </si>
  <si>
    <t>1220001798</t>
  </si>
  <si>
    <t>LPT503</t>
  </si>
  <si>
    <t>1220001826</t>
  </si>
  <si>
    <t>LPT531</t>
  </si>
  <si>
    <t>1220001638</t>
  </si>
  <si>
    <t>LPT299</t>
  </si>
  <si>
    <t>1220001625</t>
  </si>
  <si>
    <t>LPT285</t>
  </si>
  <si>
    <t>1220001705</t>
  </si>
  <si>
    <t>LPT404</t>
  </si>
  <si>
    <t>1220001758</t>
  </si>
  <si>
    <t>LPT461</t>
  </si>
  <si>
    <t>1220001828</t>
  </si>
  <si>
    <t>LPT533</t>
  </si>
  <si>
    <t>1220001765</t>
  </si>
  <si>
    <t>LPT469</t>
  </si>
  <si>
    <t>1220001759</t>
  </si>
  <si>
    <t>LPT462</t>
  </si>
  <si>
    <t>1220001755</t>
  </si>
  <si>
    <t>LPT458</t>
  </si>
  <si>
    <t>1220001737</t>
  </si>
  <si>
    <t>LPT437</t>
  </si>
  <si>
    <t>1220001750</t>
  </si>
  <si>
    <t>LPT453</t>
  </si>
  <si>
    <t>1220001791</t>
  </si>
  <si>
    <t>LPT496</t>
  </si>
  <si>
    <t>1220001774</t>
  </si>
  <si>
    <t>LPT478</t>
  </si>
  <si>
    <t>1220003653</t>
  </si>
  <si>
    <t>LPT483</t>
  </si>
  <si>
    <t>1220001741</t>
  </si>
  <si>
    <t>LPT442</t>
  </si>
  <si>
    <t>1220001815</t>
  </si>
  <si>
    <t>LPT520</t>
  </si>
  <si>
    <t>1220001746</t>
  </si>
  <si>
    <t>LPT447</t>
  </si>
  <si>
    <t>1220001789</t>
  </si>
  <si>
    <t>LPT494</t>
  </si>
  <si>
    <t>1220001757</t>
  </si>
  <si>
    <t>LPT460</t>
  </si>
  <si>
    <t>1220001793</t>
  </si>
  <si>
    <t>LPT498</t>
  </si>
  <si>
    <t>1220001769</t>
  </si>
  <si>
    <t>LPT473</t>
  </si>
  <si>
    <t>1220001736</t>
  </si>
  <si>
    <t>LPT436</t>
  </si>
  <si>
    <t>1220001742</t>
  </si>
  <si>
    <t>LPT443</t>
  </si>
  <si>
    <t>1220001693</t>
  </si>
  <si>
    <t>LPT392</t>
  </si>
  <si>
    <t>1220001714</t>
  </si>
  <si>
    <t>LPT413</t>
  </si>
  <si>
    <t>1220001738</t>
  </si>
  <si>
    <t>LPT438</t>
  </si>
  <si>
    <t>1220001723</t>
  </si>
  <si>
    <t>LPT423</t>
  </si>
  <si>
    <t>1220001814</t>
  </si>
  <si>
    <t>LPT519</t>
  </si>
  <si>
    <t>1220001830</t>
  </si>
  <si>
    <t>LPT535</t>
  </si>
  <si>
    <t>1220001743</t>
  </si>
  <si>
    <t>LPT444</t>
  </si>
  <si>
    <t>1220001790</t>
  </si>
  <si>
    <t>LPT495</t>
  </si>
  <si>
    <t>1220001633</t>
  </si>
  <si>
    <t>LPT294</t>
  </si>
  <si>
    <t>1220001764</t>
  </si>
  <si>
    <t>LPT468</t>
  </si>
  <si>
    <t>LPT201</t>
  </si>
  <si>
    <t>1220001623</t>
  </si>
  <si>
    <t>LPT283</t>
  </si>
  <si>
    <t>1220001683</t>
  </si>
  <si>
    <t>LPT382</t>
  </si>
  <si>
    <t>1220001622</t>
  </si>
  <si>
    <t>LPT282</t>
  </si>
  <si>
    <t>1220001673</t>
  </si>
  <si>
    <t>LPT337</t>
  </si>
  <si>
    <t>1220001678</t>
  </si>
  <si>
    <t>LPT344</t>
  </si>
  <si>
    <t>1220001695</t>
  </si>
  <si>
    <t>LPT394</t>
  </si>
  <si>
    <t>1220001716</t>
  </si>
  <si>
    <t>LPT416</t>
  </si>
  <si>
    <t>1220001659</t>
  </si>
  <si>
    <t>LPT321</t>
  </si>
  <si>
    <t>1220001636</t>
  </si>
  <si>
    <t>LPT297</t>
  </si>
  <si>
    <t>1220001679</t>
  </si>
  <si>
    <t>LPT345</t>
  </si>
  <si>
    <t>1220001722</t>
  </si>
  <si>
    <t>LPT422</t>
  </si>
  <si>
    <t>1220001817</t>
  </si>
  <si>
    <t>LPT522</t>
  </si>
  <si>
    <t>1220001686</t>
  </si>
  <si>
    <t>LPT385</t>
  </si>
  <si>
    <t>1220001684</t>
  </si>
  <si>
    <t>LPT383</t>
  </si>
  <si>
    <t>1220001717</t>
  </si>
  <si>
    <t>LPT417</t>
  </si>
  <si>
    <t>1220001704</t>
  </si>
  <si>
    <t>LPT403</t>
  </si>
  <si>
    <t>1220001645</t>
  </si>
  <si>
    <t>LPT306</t>
  </si>
  <si>
    <t>1220001823</t>
  </si>
  <si>
    <t>LPT528</t>
  </si>
  <si>
    <t>1220001818</t>
  </si>
  <si>
    <t>LPT523</t>
  </si>
  <si>
    <t>1220001819</t>
  </si>
  <si>
    <t>LPT524</t>
  </si>
  <si>
    <t>1220001728</t>
  </si>
  <si>
    <t>LPT428</t>
  </si>
  <si>
    <t>1220001671</t>
  </si>
  <si>
    <t>LPT335</t>
  </si>
  <si>
    <t>1220001726</t>
  </si>
  <si>
    <t>LPT426</t>
  </si>
  <si>
    <t>1220001796</t>
  </si>
  <si>
    <t>LPT501</t>
  </si>
  <si>
    <t>1220001760</t>
  </si>
  <si>
    <t>LPT463</t>
  </si>
  <si>
    <t>1220001605</t>
  </si>
  <si>
    <t>LPT188</t>
  </si>
  <si>
    <t>1220001820</t>
  </si>
  <si>
    <t>LPT525</t>
  </si>
  <si>
    <t>1220001640</t>
  </si>
  <si>
    <t>LPT301</t>
  </si>
  <si>
    <t>1220001972</t>
  </si>
  <si>
    <t>LV-TPT420-02</t>
  </si>
  <si>
    <t>1220001651</t>
  </si>
  <si>
    <t>LPT313</t>
  </si>
  <si>
    <t>1220003658</t>
  </si>
  <si>
    <t>LV-TPT420-43</t>
  </si>
  <si>
    <t>1220001983</t>
  </si>
  <si>
    <t>LV-TPT420-26</t>
  </si>
  <si>
    <t>1220001797</t>
  </si>
  <si>
    <t>LPT502</t>
  </si>
  <si>
    <t>1220001837</t>
  </si>
  <si>
    <t>LPT575</t>
  </si>
  <si>
    <t>1220001745</t>
  </si>
  <si>
    <t>LPT446</t>
  </si>
  <si>
    <t>1220001708</t>
  </si>
  <si>
    <t>LPT407</t>
  </si>
  <si>
    <t>LPT295</t>
  </si>
  <si>
    <t>1220001656</t>
  </si>
  <si>
    <t>LPT318</t>
  </si>
  <si>
    <t>LPT209</t>
  </si>
  <si>
    <t>1220001700</t>
  </si>
  <si>
    <t>LPT399</t>
  </si>
  <si>
    <t>1220001992</t>
  </si>
  <si>
    <t>LV-TPT420-40</t>
  </si>
  <si>
    <t>1220001698</t>
  </si>
  <si>
    <t>LPT397</t>
  </si>
  <si>
    <t>1220001966</t>
  </si>
  <si>
    <t>LV-TPT400-13</t>
  </si>
  <si>
    <t>1220001975</t>
  </si>
  <si>
    <t>LV-TPT420-12</t>
  </si>
  <si>
    <t>1220001662</t>
  </si>
  <si>
    <t>LPT324</t>
  </si>
  <si>
    <t>1220001672</t>
  </si>
  <si>
    <t>LPT336</t>
  </si>
  <si>
    <t>1220001676</t>
  </si>
  <si>
    <t>LPT341</t>
  </si>
  <si>
    <t>1220001668</t>
  </si>
  <si>
    <t>LPT332</t>
  </si>
  <si>
    <t>1220001725</t>
  </si>
  <si>
    <t>LPT425</t>
  </si>
  <si>
    <t>1220001811</t>
  </si>
  <si>
    <t>LPT516</t>
  </si>
  <si>
    <t>1220001869</t>
  </si>
  <si>
    <t>LPT607</t>
  </si>
  <si>
    <t>1220001813</t>
  </si>
  <si>
    <t>LPT518</t>
  </si>
  <si>
    <t>1220001688</t>
  </si>
  <si>
    <t>LPT387</t>
  </si>
  <si>
    <t>1220001648</t>
  </si>
  <si>
    <t>LPT309</t>
  </si>
  <si>
    <t>1220001706</t>
  </si>
  <si>
    <t>LPT405</t>
  </si>
  <si>
    <t>1220001982</t>
  </si>
  <si>
    <t>LV-TPT420-23</t>
  </si>
  <si>
    <t>1220001696</t>
  </si>
  <si>
    <t>LPT395</t>
  </si>
  <si>
    <t>1220001657</t>
  </si>
  <si>
    <t>LPT319</t>
  </si>
  <si>
    <t>1220001692</t>
  </si>
  <si>
    <t>LPT391</t>
  </si>
  <si>
    <t>1220001777</t>
  </si>
  <si>
    <t>LPT481</t>
  </si>
  <si>
    <t>1220001806</t>
  </si>
  <si>
    <t>LPT511</t>
  </si>
  <si>
    <t>1220001729</t>
  </si>
  <si>
    <t>LPT429</t>
  </si>
  <si>
    <t>1220001753</t>
  </si>
  <si>
    <t>LPT456</t>
  </si>
  <si>
    <t>1220001807</t>
  </si>
  <si>
    <t>LPT512</t>
  </si>
  <si>
    <t>1220001809</t>
  </si>
  <si>
    <t>LPT514</t>
  </si>
  <si>
    <t>1220001778</t>
  </si>
  <si>
    <t>LPT482</t>
  </si>
  <si>
    <t>1220001829</t>
  </si>
  <si>
    <t>LPT534</t>
  </si>
  <si>
    <t>1220001680</t>
  </si>
  <si>
    <t>LPT379</t>
  </si>
  <si>
    <t>1220001649</t>
  </si>
  <si>
    <t>LPT311</t>
  </si>
  <si>
    <t>1220001627</t>
  </si>
  <si>
    <t>LPT287</t>
  </si>
  <si>
    <t>1220001711</t>
  </si>
  <si>
    <t>LPT410</t>
  </si>
  <si>
    <t>1220001632</t>
  </si>
  <si>
    <t>LPT292</t>
  </si>
  <si>
    <t>1220003652</t>
  </si>
  <si>
    <t>LPT440</t>
  </si>
  <si>
    <t>1220001641</t>
  </si>
  <si>
    <t>LPT302</t>
  </si>
  <si>
    <t>1220001787</t>
  </si>
  <si>
    <t>LPT492</t>
  </si>
  <si>
    <t>1220001653</t>
  </si>
  <si>
    <t>LPT315</t>
  </si>
  <si>
    <t>1220001699</t>
  </si>
  <si>
    <t>LPT398</t>
  </si>
  <si>
    <t>1220001987</t>
  </si>
  <si>
    <t>LV-TPT420-32</t>
  </si>
  <si>
    <t>1220001630</t>
  </si>
  <si>
    <t>LPT290</t>
  </si>
  <si>
    <t>1220001654</t>
  </si>
  <si>
    <t>LPT316</t>
  </si>
  <si>
    <t>1220001667</t>
  </si>
  <si>
    <t>LPT331</t>
  </si>
  <si>
    <t>1220001973</t>
  </si>
  <si>
    <t>LV-TPT420-07</t>
  </si>
  <si>
    <t>1220001824</t>
  </si>
  <si>
    <t>LPT529</t>
  </si>
  <si>
    <t>1220001751</t>
  </si>
  <si>
    <t>LPT454</t>
  </si>
  <si>
    <t>1220001799</t>
  </si>
  <si>
    <t>LPT504</t>
  </si>
  <si>
    <t>1220001601</t>
  </si>
  <si>
    <t>LPT174</t>
  </si>
  <si>
    <t>1220001831</t>
  </si>
  <si>
    <t>LPT536</t>
  </si>
  <si>
    <t>1220001781</t>
  </si>
  <si>
    <t>LPT486</t>
  </si>
  <si>
    <t>1220001661</t>
  </si>
  <si>
    <t>LPT323</t>
  </si>
  <si>
    <t>1220001646</t>
  </si>
  <si>
    <t>LPT307</t>
  </si>
  <si>
    <t>1220001763</t>
  </si>
  <si>
    <t>LPT467</t>
  </si>
  <si>
    <t>1220001718</t>
  </si>
  <si>
    <t>LPT418</t>
  </si>
  <si>
    <t>1220001710</t>
  </si>
  <si>
    <t>LPT409</t>
  </si>
  <si>
    <t>1220001707</t>
  </si>
  <si>
    <t>LPT406</t>
  </si>
  <si>
    <t>1220001681</t>
  </si>
  <si>
    <t>LPT380</t>
  </si>
  <si>
    <t>1220001635</t>
  </si>
  <si>
    <t>LPT296</t>
  </si>
  <si>
    <t>1220001663</t>
  </si>
  <si>
    <t>LPT325</t>
  </si>
  <si>
    <t>1220001709</t>
  </si>
  <si>
    <t>LPT408</t>
  </si>
  <si>
    <t>1220001597</t>
  </si>
  <si>
    <t>LPT156</t>
  </si>
  <si>
    <t>1220001689</t>
  </si>
  <si>
    <t>LPT388</t>
  </si>
  <si>
    <t>LPT183</t>
  </si>
  <si>
    <t>1220001724</t>
  </si>
  <si>
    <t>LPT424</t>
  </si>
  <si>
    <t>1220001803</t>
  </si>
  <si>
    <t>LPT508</t>
  </si>
  <si>
    <t>LPT152</t>
  </si>
  <si>
    <t>1220001892</t>
  </si>
  <si>
    <t>LV-LPT-013</t>
  </si>
  <si>
    <t>1220001599</t>
  </si>
  <si>
    <t>LPT169</t>
  </si>
  <si>
    <t>LPT170</t>
  </si>
  <si>
    <t>1220001690</t>
  </si>
  <si>
    <t>LPT389</t>
  </si>
  <si>
    <t>1220001800</t>
  </si>
  <si>
    <t>LPT505</t>
  </si>
  <si>
    <t>1220001644</t>
  </si>
  <si>
    <t>LPT305</t>
  </si>
  <si>
    <t>1220001650</t>
  </si>
  <si>
    <t>LPT312</t>
  </si>
  <si>
    <t>1220001602</t>
  </si>
  <si>
    <t>LPT179</t>
  </si>
  <si>
    <t>1220001608</t>
  </si>
  <si>
    <t>LPT203</t>
  </si>
  <si>
    <t>1220001993</t>
  </si>
  <si>
    <t>LV-TPT420-42</t>
  </si>
  <si>
    <t>1220001981</t>
  </si>
  <si>
    <t>LV-TPT420-21</t>
  </si>
  <si>
    <t>1220001619</t>
  </si>
  <si>
    <t>LPT253</t>
  </si>
  <si>
    <t>1220001783</t>
  </si>
  <si>
    <t>LPT488</t>
  </si>
  <si>
    <t>1220001670</t>
  </si>
  <si>
    <t>LPT334</t>
  </si>
  <si>
    <t>1220001756</t>
  </si>
  <si>
    <t>LPT459</t>
  </si>
  <si>
    <t>1220001801</t>
  </si>
  <si>
    <t>LPT506</t>
  </si>
  <si>
    <t>1220001626</t>
  </si>
  <si>
    <t>LPT286</t>
  </si>
  <si>
    <t>1220001665</t>
  </si>
  <si>
    <t>LPT328</t>
  </si>
  <si>
    <t>LPT165</t>
  </si>
  <si>
    <t>1220001629</t>
  </si>
  <si>
    <t>LPT289</t>
  </si>
  <si>
    <t>1220001702</t>
  </si>
  <si>
    <t>LPT401</t>
  </si>
  <si>
    <t>1220001617</t>
  </si>
  <si>
    <t>LPT250</t>
  </si>
  <si>
    <t>1220001733</t>
  </si>
  <si>
    <t>LPT433</t>
  </si>
  <si>
    <t>1220001810</t>
  </si>
  <si>
    <t>LPT515</t>
  </si>
  <si>
    <t>1220001669</t>
  </si>
  <si>
    <t>LPT333</t>
  </si>
  <si>
    <t>1220001642</t>
  </si>
  <si>
    <t>LPT303</t>
  </si>
  <si>
    <t>1220001658</t>
  </si>
  <si>
    <t>LPT320</t>
  </si>
  <si>
    <t>1220001754</t>
  </si>
  <si>
    <t>LPT457</t>
  </si>
  <si>
    <t>1220001748</t>
  </si>
  <si>
    <t>LPT449</t>
  </si>
  <si>
    <t>1220001639</t>
  </si>
  <si>
    <t>LPT300</t>
  </si>
  <si>
    <t>1220001792</t>
  </si>
  <si>
    <t>LPT497</t>
  </si>
  <si>
    <t>1220001767</t>
  </si>
  <si>
    <t>LPT471</t>
  </si>
  <si>
    <t>1220001712</t>
  </si>
  <si>
    <t>LPT411</t>
  </si>
  <si>
    <t>1220001773</t>
  </si>
  <si>
    <t>LPT477</t>
  </si>
  <si>
    <t>1220001664</t>
  </si>
  <si>
    <t>LPT327</t>
  </si>
  <si>
    <t>1220001697</t>
  </si>
  <si>
    <t>LPT396</t>
  </si>
  <si>
    <t>1220001735</t>
  </si>
  <si>
    <t>LPT435</t>
  </si>
  <si>
    <t>1220001713</t>
  </si>
  <si>
    <t>LPT412</t>
  </si>
  <si>
    <t>1220001674</t>
  </si>
  <si>
    <t>LPT338</t>
  </si>
  <si>
    <t>1220001620</t>
  </si>
  <si>
    <t>LPT280</t>
  </si>
  <si>
    <t>1220001795</t>
  </si>
  <si>
    <t>LPT500</t>
  </si>
  <si>
    <t>1220001701</t>
  </si>
  <si>
    <t>LPT400</t>
  </si>
  <si>
    <t>1220001768</t>
  </si>
  <si>
    <t>LPT472</t>
  </si>
  <si>
    <t>1220001727</t>
  </si>
  <si>
    <t>LPT427</t>
  </si>
  <si>
    <t>1220001788</t>
  </si>
  <si>
    <t>LPT493</t>
  </si>
  <si>
    <t>1220001772</t>
  </si>
  <si>
    <t>LPT476</t>
  </si>
  <si>
    <t>1220001677</t>
  </si>
  <si>
    <t>LPT343</t>
  </si>
  <si>
    <t>1220001647</t>
  </si>
  <si>
    <t>LPT308</t>
  </si>
  <si>
    <t>1220001720</t>
  </si>
  <si>
    <t>LPT420</t>
  </si>
  <si>
    <t>1220001747</t>
  </si>
  <si>
    <t>LPT448</t>
  </si>
  <si>
    <t>1220001703</t>
  </si>
  <si>
    <t>LPT402</t>
  </si>
  <si>
    <t>LV-TPT420-19</t>
  </si>
  <si>
    <t>LV-TPT400-42</t>
  </si>
  <si>
    <t>LPT195</t>
  </si>
  <si>
    <t>LV-TPT420-05</t>
  </si>
  <si>
    <t>LV-TPT420-22</t>
  </si>
  <si>
    <t>LV-TPT420-06</t>
  </si>
  <si>
    <t>LV-TPT420-25</t>
  </si>
  <si>
    <t>LPT157</t>
  </si>
  <si>
    <t>LV-TPT400-28</t>
  </si>
  <si>
    <t>LV-TPT420-31</t>
  </si>
  <si>
    <t>LV-TPT420-36</t>
  </si>
  <si>
    <t>LPT155</t>
  </si>
  <si>
    <t>LPT158</t>
  </si>
  <si>
    <t>LPT176</t>
  </si>
  <si>
    <t>LV-TPT400-25</t>
  </si>
  <si>
    <t>LV-TPT420-01</t>
  </si>
  <si>
    <t>LV-TPT420-30</t>
  </si>
  <si>
    <t>LV-TPT420-24</t>
  </si>
  <si>
    <t>LPT196</t>
  </si>
  <si>
    <t>LPT167</t>
  </si>
  <si>
    <t>LV-TPT420-03</t>
  </si>
  <si>
    <t>LPT187</t>
  </si>
  <si>
    <t>LPT178</t>
  </si>
  <si>
    <t>LPT148</t>
  </si>
  <si>
    <t>LV-TPT420-11</t>
  </si>
  <si>
    <t>LV-TPT400-35</t>
  </si>
  <si>
    <t>LV-TPT420-08</t>
  </si>
  <si>
    <t>1220001603</t>
  </si>
  <si>
    <t>LPT180</t>
  </si>
  <si>
    <t>LV-TPT400-57</t>
  </si>
  <si>
    <t>LV-LPT-034</t>
  </si>
  <si>
    <t>LV-TPT400-15</t>
  </si>
  <si>
    <t>LV-TPT400-01</t>
  </si>
  <si>
    <t>LV-LPT-025</t>
  </si>
  <si>
    <t>LV-LPT-011</t>
  </si>
  <si>
    <t>LPT168</t>
  </si>
  <si>
    <t>1220001598</t>
  </si>
  <si>
    <t>LPT160</t>
  </si>
  <si>
    <t>1220001604</t>
  </si>
  <si>
    <t>LPT184</t>
  </si>
  <si>
    <t>LPT172</t>
  </si>
  <si>
    <t>LPT198</t>
  </si>
  <si>
    <t>LV-TPT420-13</t>
  </si>
  <si>
    <t>LPT200</t>
  </si>
  <si>
    <t>1220004982</t>
  </si>
  <si>
    <t>LV-TPT420-44</t>
  </si>
  <si>
    <t>LV-LPT-029</t>
  </si>
  <si>
    <t>LPT208</t>
  </si>
  <si>
    <t>1220001600</t>
  </si>
  <si>
    <t>LPT173</t>
  </si>
  <si>
    <t>LV-TPT400-32</t>
  </si>
  <si>
    <t>LV-TPT420-34</t>
  </si>
  <si>
    <t>LV-TPT420-04</t>
  </si>
  <si>
    <t>LPT182</t>
  </si>
  <si>
    <t>1220001565</t>
  </si>
  <si>
    <t>IMP-304</t>
  </si>
  <si>
    <t>1220001532</t>
  </si>
  <si>
    <t>IMP-271</t>
  </si>
  <si>
    <t>1220001501</t>
  </si>
  <si>
    <t>IMP-240</t>
  </si>
  <si>
    <t>1220001506</t>
  </si>
  <si>
    <t>IMP-245</t>
  </si>
  <si>
    <t>1220001474</t>
  </si>
  <si>
    <t>IMP-210</t>
  </si>
  <si>
    <t>1220003578</t>
  </si>
  <si>
    <t>IMP-317</t>
  </si>
  <si>
    <t>IMP-050</t>
  </si>
  <si>
    <t>1220004030</t>
  </si>
  <si>
    <t>IMP456</t>
  </si>
  <si>
    <t>1220001503</t>
  </si>
  <si>
    <t>IMP-242</t>
  </si>
  <si>
    <t>1220001477</t>
  </si>
  <si>
    <t>IMP-213</t>
  </si>
  <si>
    <t>1220004017</t>
  </si>
  <si>
    <t>IMP331</t>
  </si>
  <si>
    <t>1220004018</t>
  </si>
  <si>
    <t>IMP444</t>
  </si>
  <si>
    <t>1220001480</t>
  </si>
  <si>
    <t>IMP-216</t>
  </si>
  <si>
    <t>1220001479</t>
  </si>
  <si>
    <t>IMP-215</t>
  </si>
  <si>
    <t>1220001581</t>
  </si>
  <si>
    <t>IMP323</t>
  </si>
  <si>
    <t>1220001574</t>
  </si>
  <si>
    <t>IMP-316</t>
  </si>
  <si>
    <t>1220004009</t>
  </si>
  <si>
    <t>IMP437</t>
  </si>
  <si>
    <t>1220001548</t>
  </si>
  <si>
    <t>IMP-287</t>
  </si>
  <si>
    <t>1220001553</t>
  </si>
  <si>
    <t>IMP-292</t>
  </si>
  <si>
    <t>1220001447</t>
  </si>
  <si>
    <t>IMP-179</t>
  </si>
  <si>
    <t>1220001482</t>
  </si>
  <si>
    <t>IMP-218</t>
  </si>
  <si>
    <t>1220001511</t>
  </si>
  <si>
    <t>IMP-250</t>
  </si>
  <si>
    <t>1220003948</t>
  </si>
  <si>
    <t>IMP394</t>
  </si>
  <si>
    <t>IMP-025</t>
  </si>
  <si>
    <t>1220001584</t>
  </si>
  <si>
    <t>IMP326</t>
  </si>
  <si>
    <t>1220004745</t>
  </si>
  <si>
    <t>IMP490</t>
  </si>
  <si>
    <t>1220004751</t>
  </si>
  <si>
    <t>IMP496</t>
  </si>
  <si>
    <t>1220004756</t>
  </si>
  <si>
    <t>IMP501</t>
  </si>
  <si>
    <t>1220001582</t>
  </si>
  <si>
    <t>IMP324</t>
  </si>
  <si>
    <t>1220001496</t>
  </si>
  <si>
    <t>IMP-235</t>
  </si>
  <si>
    <t>1220001586</t>
  </si>
  <si>
    <t>IMP328</t>
  </si>
  <si>
    <t>1220004012</t>
  </si>
  <si>
    <t>IMP440</t>
  </si>
  <si>
    <t>1220004022</t>
  </si>
  <si>
    <t>IMP448</t>
  </si>
  <si>
    <t>1220004759</t>
  </si>
  <si>
    <t>IMP410</t>
  </si>
  <si>
    <t>1220001589</t>
  </si>
  <si>
    <t>IMP345</t>
  </si>
  <si>
    <t>1220001590</t>
  </si>
  <si>
    <t>IMP346</t>
  </si>
  <si>
    <t>1220005022</t>
  </si>
  <si>
    <t>IMP551</t>
  </si>
  <si>
    <t>1220001443</t>
  </si>
  <si>
    <t>IMP-175</t>
  </si>
  <si>
    <t>1220004754</t>
  </si>
  <si>
    <t>IMP499</t>
  </si>
  <si>
    <t>1220004762</t>
  </si>
  <si>
    <t>IMP506</t>
  </si>
  <si>
    <t>1220001550</t>
  </si>
  <si>
    <t>IMP-289</t>
  </si>
  <si>
    <t>1220004010</t>
  </si>
  <si>
    <t>IMP438</t>
  </si>
  <si>
    <t>1220005255</t>
  </si>
  <si>
    <t>IMP599</t>
  </si>
  <si>
    <t>1220001545</t>
  </si>
  <si>
    <t>IMP-284</t>
  </si>
  <si>
    <t>1220001541</t>
  </si>
  <si>
    <t>IMP-280</t>
  </si>
  <si>
    <t>1220001546</t>
  </si>
  <si>
    <t>IMP-285</t>
  </si>
  <si>
    <t>1220001536</t>
  </si>
  <si>
    <t>IMP-275</t>
  </si>
  <si>
    <t>1220001539</t>
  </si>
  <si>
    <t>IMP-278</t>
  </si>
  <si>
    <t>1220001552</t>
  </si>
  <si>
    <t>IMP-291</t>
  </si>
  <si>
    <t>1220001112</t>
  </si>
  <si>
    <t>E10IMP003</t>
  </si>
  <si>
    <t>1220001487</t>
  </si>
  <si>
    <t>IMP-225</t>
  </si>
  <si>
    <t>1220001517</t>
  </si>
  <si>
    <t>IMP-256</t>
  </si>
  <si>
    <t>1220001561</t>
  </si>
  <si>
    <t>IMP-300</t>
  </si>
  <si>
    <t>1220001567</t>
  </si>
  <si>
    <t>IMP-307</t>
  </si>
  <si>
    <t>1220001523</t>
  </si>
  <si>
    <t>IMP-262</t>
  </si>
  <si>
    <t>1220001404</t>
  </si>
  <si>
    <t>IMP-087</t>
  </si>
  <si>
    <t>1220003541</t>
  </si>
  <si>
    <t>IMP-021</t>
  </si>
  <si>
    <t>1220003543</t>
  </si>
  <si>
    <t>IMP-024</t>
  </si>
  <si>
    <t>1220001113</t>
  </si>
  <si>
    <t>E20IMP002</t>
  </si>
  <si>
    <t>1220003560</t>
  </si>
  <si>
    <t>IMP-053</t>
  </si>
  <si>
    <t>IMP-186</t>
  </si>
  <si>
    <t>IMP-126</t>
  </si>
  <si>
    <t>IMP-125</t>
  </si>
  <si>
    <t>E53IMP003</t>
  </si>
  <si>
    <t>IMP-155</t>
  </si>
  <si>
    <t>E24IMP003</t>
  </si>
  <si>
    <t>IMP-124</t>
  </si>
  <si>
    <t>1220001508</t>
  </si>
  <si>
    <t>IMP-247</t>
  </si>
  <si>
    <t>E32IMP002</t>
  </si>
  <si>
    <t>1220001465</t>
  </si>
  <si>
    <t>IMP-201</t>
  </si>
  <si>
    <t>IMP-111</t>
  </si>
  <si>
    <t>1220001437</t>
  </si>
  <si>
    <t>IMP-166</t>
  </si>
  <si>
    <t>IMP-189</t>
  </si>
  <si>
    <t>1220001422</t>
  </si>
  <si>
    <t>IMP-113</t>
  </si>
  <si>
    <t>IMP-108</t>
  </si>
  <si>
    <t>1220001460</t>
  </si>
  <si>
    <t>IMP-195</t>
  </si>
  <si>
    <t>IMP-151</t>
  </si>
  <si>
    <t>IMP-139</t>
  </si>
  <si>
    <t>E48IMP002</t>
  </si>
  <si>
    <t>1220001462</t>
  </si>
  <si>
    <t>IMP-198</t>
  </si>
  <si>
    <t>IMP-075</t>
  </si>
  <si>
    <t>1220001114</t>
  </si>
  <si>
    <t>E21IMP002</t>
  </si>
  <si>
    <t>1220003557</t>
  </si>
  <si>
    <t>IMP-048</t>
  </si>
  <si>
    <t>1220001115</t>
  </si>
  <si>
    <t>E23IMP004</t>
  </si>
  <si>
    <t>E17IMP002</t>
  </si>
  <si>
    <t>1220001111</t>
  </si>
  <si>
    <t>E04IMP004</t>
  </si>
  <si>
    <t>1220001455</t>
  </si>
  <si>
    <t>IMP-190</t>
  </si>
  <si>
    <t>1220001441</t>
  </si>
  <si>
    <t>IMP-170</t>
  </si>
  <si>
    <t>1220003581</t>
  </si>
  <si>
    <t>IMP329</t>
  </si>
  <si>
    <t>1220001484</t>
  </si>
  <si>
    <t>IMP-221</t>
  </si>
  <si>
    <t>IMP-066</t>
  </si>
  <si>
    <t>1220001110</t>
  </si>
  <si>
    <t>E02IMP006</t>
  </si>
  <si>
    <t>1220001490</t>
  </si>
  <si>
    <t>IMP-229</t>
  </si>
  <si>
    <t>IMP-027</t>
  </si>
  <si>
    <t>IMP-083</t>
  </si>
  <si>
    <t>1220001386</t>
  </si>
  <si>
    <t>IMP-033</t>
  </si>
  <si>
    <t>IMP-131</t>
  </si>
  <si>
    <t>1220001562</t>
  </si>
  <si>
    <t>IMP-301</t>
  </si>
  <si>
    <t>1220001521</t>
  </si>
  <si>
    <t>IMP-260</t>
  </si>
  <si>
    <t>1220001485</t>
  </si>
  <si>
    <t>IMP-222</t>
  </si>
  <si>
    <t>1220001527</t>
  </si>
  <si>
    <t>IMP-266</t>
  </si>
  <si>
    <t>1220001526</t>
  </si>
  <si>
    <t>IMP-265</t>
  </si>
  <si>
    <t>1220001529</t>
  </si>
  <si>
    <t>IMP-268</t>
  </si>
  <si>
    <t>E02IMP004</t>
  </si>
  <si>
    <t>1220001426</t>
  </si>
  <si>
    <t>IMP-146</t>
  </si>
  <si>
    <t>1220001470</t>
  </si>
  <si>
    <t>IMP-206</t>
  </si>
  <si>
    <t>1220001524</t>
  </si>
  <si>
    <t>IMP-263</t>
  </si>
  <si>
    <t>1220003542</t>
  </si>
  <si>
    <t>IMP-023</t>
  </si>
  <si>
    <t>1220001568</t>
  </si>
  <si>
    <t>IMP-308</t>
  </si>
  <si>
    <t>E64IMP002</t>
  </si>
  <si>
    <t>1220001520</t>
  </si>
  <si>
    <t>IMP-259</t>
  </si>
  <si>
    <t>1220001530</t>
  </si>
  <si>
    <t>IMP-269</t>
  </si>
  <si>
    <t>1220001399</t>
  </si>
  <si>
    <t>IMP-078</t>
  </si>
  <si>
    <t>IMP-118</t>
  </si>
  <si>
    <t>IMP-049</t>
  </si>
  <si>
    <t>IMP-112</t>
  </si>
  <si>
    <t>1220001403</t>
  </si>
  <si>
    <t>IMP-086</t>
  </si>
  <si>
    <t>IMP-081</t>
  </si>
  <si>
    <t>1220001417</t>
  </si>
  <si>
    <t>IMP-105</t>
  </si>
  <si>
    <t>1220001454</t>
  </si>
  <si>
    <t>IMP-188</t>
  </si>
  <si>
    <t>1220001528</t>
  </si>
  <si>
    <t>IMP-267</t>
  </si>
  <si>
    <t>1220001478</t>
  </si>
  <si>
    <t>IMP-214</t>
  </si>
  <si>
    <t>1220001571</t>
  </si>
  <si>
    <t>IMP-311</t>
  </si>
  <si>
    <t>IMP-114</t>
  </si>
  <si>
    <t>1220001473</t>
  </si>
  <si>
    <t>IMP-209</t>
  </si>
  <si>
    <t>1220001456</t>
  </si>
  <si>
    <t>IMP-191</t>
  </si>
  <si>
    <t>1220001451</t>
  </si>
  <si>
    <t>IMP-183</t>
  </si>
  <si>
    <t>1220001463</t>
  </si>
  <si>
    <t>IMP-199</t>
  </si>
  <si>
    <t>1220001459</t>
  </si>
  <si>
    <t>IMP-194</t>
  </si>
  <si>
    <t>IMP-067</t>
  </si>
  <si>
    <t>1220001433</t>
  </si>
  <si>
    <t>IMP-160</t>
  </si>
  <si>
    <t>1220004014</t>
  </si>
  <si>
    <t>IMP442</t>
  </si>
  <si>
    <t>1220003575</t>
  </si>
  <si>
    <t>IMP-227</t>
  </si>
  <si>
    <t>1220001494</t>
  </si>
  <si>
    <t>IMP-233</t>
  </si>
  <si>
    <t>1220001431</t>
  </si>
  <si>
    <t>IMP-158</t>
  </si>
  <si>
    <t>1220001538</t>
  </si>
  <si>
    <t>IMP-277</t>
  </si>
  <si>
    <t>1220001453</t>
  </si>
  <si>
    <t>IMP-187</t>
  </si>
  <si>
    <t>E06IMP003</t>
  </si>
  <si>
    <t>1220001467</t>
  </si>
  <si>
    <t>IMP-203</t>
  </si>
  <si>
    <t>1220001117</t>
  </si>
  <si>
    <t>E58IMP005</t>
  </si>
  <si>
    <t>1220001468</t>
  </si>
  <si>
    <t>IMP-204</t>
  </si>
  <si>
    <t>IMP-130</t>
  </si>
  <si>
    <t>1220004013</t>
  </si>
  <si>
    <t>IMP441</t>
  </si>
  <si>
    <t>1220001525</t>
  </si>
  <si>
    <t>IMP-264</t>
  </si>
  <si>
    <t>1220001486</t>
  </si>
  <si>
    <t>IMP-223</t>
  </si>
  <si>
    <t>1220001563</t>
  </si>
  <si>
    <t>IMP-302</t>
  </si>
  <si>
    <t>1220001445</t>
  </si>
  <si>
    <t>IMP-177</t>
  </si>
  <si>
    <t>1220001446</t>
  </si>
  <si>
    <t>IMP-178</t>
  </si>
  <si>
    <t>1220001533</t>
  </si>
  <si>
    <t>IMP-272</t>
  </si>
  <si>
    <t>IMP-058</t>
  </si>
  <si>
    <t>1220001497</t>
  </si>
  <si>
    <t>IMP-236</t>
  </si>
  <si>
    <t>1220001505</t>
  </si>
  <si>
    <t>IMP-244</t>
  </si>
  <si>
    <t>1220001492</t>
  </si>
  <si>
    <t>IMP-231</t>
  </si>
  <si>
    <t>1220001570</t>
  </si>
  <si>
    <t>IMP-310</t>
  </si>
  <si>
    <t>1220001483</t>
  </si>
  <si>
    <t>IMP-220</t>
  </si>
  <si>
    <t>1220001449</t>
  </si>
  <si>
    <t>IMP-181</t>
  </si>
  <si>
    <t>1220001547</t>
  </si>
  <si>
    <t>IMP-286</t>
  </si>
  <si>
    <t>1220001491</t>
  </si>
  <si>
    <t>IMP-230</t>
  </si>
  <si>
    <t>1220001457</t>
  </si>
  <si>
    <t>IMP-192</t>
  </si>
  <si>
    <t>1220001430</t>
  </si>
  <si>
    <t>IMP-157</t>
  </si>
  <si>
    <t>1220001537</t>
  </si>
  <si>
    <t>IMP-276</t>
  </si>
  <si>
    <t>1220001560</t>
  </si>
  <si>
    <t>IMP-299</t>
  </si>
  <si>
    <t>1220001435</t>
  </si>
  <si>
    <t>IMP-162</t>
  </si>
  <si>
    <t>IMP-119</t>
  </si>
  <si>
    <t>1220001502</t>
  </si>
  <si>
    <t>IMP-241</t>
  </si>
  <si>
    <t>1220001448</t>
  </si>
  <si>
    <t>IMP-180</t>
  </si>
  <si>
    <t>1220001436</t>
  </si>
  <si>
    <t>IMP-163</t>
  </si>
  <si>
    <t>E09IMP006</t>
  </si>
  <si>
    <t>TFJ067</t>
  </si>
  <si>
    <t>1150001376</t>
  </si>
  <si>
    <t>TFJ923</t>
  </si>
  <si>
    <t>1150001379</t>
  </si>
  <si>
    <t>TFJ926</t>
  </si>
  <si>
    <t>1150001378</t>
  </si>
  <si>
    <t>TFJ925</t>
  </si>
  <si>
    <t>1150001382</t>
  </si>
  <si>
    <t>TFJ929</t>
  </si>
  <si>
    <t>1150001047</t>
  </si>
  <si>
    <t>1150001048</t>
  </si>
  <si>
    <t>ROUT034</t>
  </si>
  <si>
    <t>1150001050</t>
  </si>
  <si>
    <t>ROUT036</t>
  </si>
  <si>
    <t>1150001058</t>
  </si>
  <si>
    <t>ROUT047</t>
  </si>
  <si>
    <t>1150001059</t>
  </si>
  <si>
    <t>ROUT048</t>
  </si>
  <si>
    <t>1150001051</t>
  </si>
  <si>
    <t>ROUT037</t>
  </si>
  <si>
    <t>1150001053</t>
  </si>
  <si>
    <t>ROUT039</t>
  </si>
  <si>
    <t>1150000044</t>
  </si>
  <si>
    <t>ACCP-014</t>
  </si>
  <si>
    <t>1150001105</t>
  </si>
  <si>
    <t>1150001109</t>
  </si>
  <si>
    <t>SW-074</t>
  </si>
  <si>
    <t>1150001107</t>
  </si>
  <si>
    <t>SW-072</t>
  </si>
  <si>
    <t>1150001108</t>
  </si>
  <si>
    <t>SW-073</t>
  </si>
  <si>
    <t>1150001197</t>
  </si>
  <si>
    <t>1150001194</t>
  </si>
  <si>
    <t>1150001198</t>
  </si>
  <si>
    <t>SW-227</t>
  </si>
  <si>
    <t>1150002075</t>
  </si>
  <si>
    <t>1150002071</t>
  </si>
  <si>
    <t>SW297</t>
  </si>
  <si>
    <t>1150001206</t>
  </si>
  <si>
    <t>SW245</t>
  </si>
  <si>
    <t>1150002064</t>
  </si>
  <si>
    <t>SW276</t>
  </si>
  <si>
    <t>1150002078</t>
  </si>
  <si>
    <t>SW277</t>
  </si>
  <si>
    <t>1150002069</t>
  </si>
  <si>
    <t>SW273</t>
  </si>
  <si>
    <t>1220000183</t>
  </si>
  <si>
    <t>1220000182</t>
  </si>
  <si>
    <t>1220003711</t>
  </si>
  <si>
    <t>1150001630</t>
  </si>
  <si>
    <t>WCC-002</t>
  </si>
  <si>
    <t>1150001374</t>
  </si>
  <si>
    <t>TFJ921</t>
  </si>
  <si>
    <t>1150001380</t>
  </si>
  <si>
    <t>TFJ927</t>
  </si>
  <si>
    <t>1150001375</t>
  </si>
  <si>
    <t>TFJ922</t>
  </si>
  <si>
    <t>1150001377</t>
  </si>
  <si>
    <t>TFJ924</t>
  </si>
  <si>
    <t>1150001383</t>
  </si>
  <si>
    <t>TFJ930</t>
  </si>
  <si>
    <t>1190003111</t>
  </si>
  <si>
    <t>TFJ405</t>
  </si>
  <si>
    <t>1150001381</t>
  </si>
  <si>
    <t>TFJ928</t>
  </si>
  <si>
    <t>1150000071</t>
  </si>
  <si>
    <t>ACCP-046</t>
  </si>
  <si>
    <t>1150000061</t>
  </si>
  <si>
    <t>ACCP-033</t>
  </si>
  <si>
    <t>1150000067</t>
  </si>
  <si>
    <t>ACCP-039</t>
  </si>
  <si>
    <t>1150000058</t>
  </si>
  <si>
    <t>ACCP-030</t>
  </si>
  <si>
    <t>1150000060</t>
  </si>
  <si>
    <t>ACCP-032</t>
  </si>
  <si>
    <t>1150000068</t>
  </si>
  <si>
    <t>ACCP-040</t>
  </si>
  <si>
    <t>1150000057</t>
  </si>
  <si>
    <t>ACCP-029</t>
  </si>
  <si>
    <t>1150000077</t>
  </si>
  <si>
    <t>ACCP-052</t>
  </si>
  <si>
    <t>1150000070</t>
  </si>
  <si>
    <t>ACCP-045</t>
  </si>
  <si>
    <t>1150000066</t>
  </si>
  <si>
    <t>ACCP-038</t>
  </si>
  <si>
    <t>1150000055</t>
  </si>
  <si>
    <t>ACCP-027</t>
  </si>
  <si>
    <t>1150000064</t>
  </si>
  <si>
    <t>ACCP-036</t>
  </si>
  <si>
    <t>1150000076</t>
  </si>
  <si>
    <t>ACCP-051</t>
  </si>
  <si>
    <t>1150000063</t>
  </si>
  <si>
    <t>ACCP-035</t>
  </si>
  <si>
    <t>1150000062</t>
  </si>
  <si>
    <t>ACCP-034</t>
  </si>
  <si>
    <t>1150000069</t>
  </si>
  <si>
    <t>ACCP-041</t>
  </si>
  <si>
    <t>1150000072</t>
  </si>
  <si>
    <t>ACCP-047</t>
  </si>
  <si>
    <t>1150000056</t>
  </si>
  <si>
    <t>ACCP-028</t>
  </si>
  <si>
    <t>1150000045</t>
  </si>
  <si>
    <t>ACCP-015</t>
  </si>
  <si>
    <t>1150000047</t>
  </si>
  <si>
    <t>ACCP-017</t>
  </si>
  <si>
    <t>1150000049</t>
  </si>
  <si>
    <t>ACCP-019</t>
  </si>
  <si>
    <t>1150000050</t>
  </si>
  <si>
    <t>ACCP-020</t>
  </si>
  <si>
    <t>1150000051</t>
  </si>
  <si>
    <t>ACCP-021</t>
  </si>
  <si>
    <t>1150000046</t>
  </si>
  <si>
    <t>ACCP-016</t>
  </si>
  <si>
    <t>1150000042</t>
  </si>
  <si>
    <t>ACCP-012</t>
  </si>
  <si>
    <t>1150000052</t>
  </si>
  <si>
    <t>ACCP-022</t>
  </si>
  <si>
    <t>1150000088</t>
  </si>
  <si>
    <t>ACCP-075</t>
  </si>
  <si>
    <t>1150000096</t>
  </si>
  <si>
    <t>1150000092</t>
  </si>
  <si>
    <t>ACCP-079</t>
  </si>
  <si>
    <t>1150000093</t>
  </si>
  <si>
    <t>ACCP-080</t>
  </si>
  <si>
    <t>1150000094</t>
  </si>
  <si>
    <t>ACCP-081</t>
  </si>
  <si>
    <t>1150000090</t>
  </si>
  <si>
    <t>ACCP-077</t>
  </si>
  <si>
    <t>1150000089</t>
  </si>
  <si>
    <t>ACCP-076</t>
  </si>
  <si>
    <t>1150000091</t>
  </si>
  <si>
    <t>ACCP-078</t>
  </si>
  <si>
    <t>1150000095</t>
  </si>
  <si>
    <t>ACCP-082</t>
  </si>
  <si>
    <t>1150000087</t>
  </si>
  <si>
    <t>ACCP-074</t>
  </si>
  <si>
    <t>1150001418</t>
  </si>
  <si>
    <t>TFJ965</t>
  </si>
  <si>
    <t>1150001420</t>
  </si>
  <si>
    <t>1150001417</t>
  </si>
  <si>
    <t>TFJ964</t>
  </si>
  <si>
    <t>1150001416</t>
  </si>
  <si>
    <t>TFJ963</t>
  </si>
  <si>
    <t>1150001421</t>
  </si>
  <si>
    <t>TFJ968</t>
  </si>
  <si>
    <t>1150001412</t>
  </si>
  <si>
    <t>TFJ959</t>
  </si>
  <si>
    <t>1150001410</t>
  </si>
  <si>
    <t>TFJ957</t>
  </si>
  <si>
    <t>1150001409</t>
  </si>
  <si>
    <t>TFJ956</t>
  </si>
  <si>
    <t>1150001411</t>
  </si>
  <si>
    <t>TFJ958</t>
  </si>
  <si>
    <t>1150001422</t>
  </si>
  <si>
    <t>TFJ969</t>
  </si>
  <si>
    <t>E138TFE001</t>
  </si>
  <si>
    <t>1220002936</t>
  </si>
  <si>
    <t>VDC003</t>
  </si>
  <si>
    <t>S006</t>
  </si>
  <si>
    <t>1150001074</t>
  </si>
  <si>
    <t>SW-020</t>
  </si>
  <si>
    <t>FOC1239W07S</t>
  </si>
  <si>
    <t>S072</t>
  </si>
  <si>
    <t>1150001084</t>
  </si>
  <si>
    <t>SW-030</t>
  </si>
  <si>
    <t>FOC1242V2VK</t>
  </si>
  <si>
    <t>S031</t>
  </si>
  <si>
    <t>1150001089</t>
  </si>
  <si>
    <t>SW-035</t>
  </si>
  <si>
    <t>FOC1242V2VM</t>
  </si>
  <si>
    <t>S028</t>
  </si>
  <si>
    <t>1150001086</t>
  </si>
  <si>
    <t>SW-032</t>
  </si>
  <si>
    <t>FOC1242V2VR</t>
  </si>
  <si>
    <t>S066</t>
  </si>
  <si>
    <t>1150001087</t>
  </si>
  <si>
    <t>SW-033</t>
  </si>
  <si>
    <t>FOC1243X0MP</t>
  </si>
  <si>
    <t>S017</t>
  </si>
  <si>
    <t>1150001092</t>
  </si>
  <si>
    <t>SW-038</t>
  </si>
  <si>
    <t>FOC1243X0MQ</t>
  </si>
  <si>
    <t>S027</t>
  </si>
  <si>
    <t>1150001091</t>
  </si>
  <si>
    <t>SW-037</t>
  </si>
  <si>
    <t>FOC1243X0MR</t>
  </si>
  <si>
    <t>S001</t>
  </si>
  <si>
    <t>1150001081</t>
  </si>
  <si>
    <t>SW-027</t>
  </si>
  <si>
    <t>FOC1244W1AY</t>
  </si>
  <si>
    <t>S005</t>
  </si>
  <si>
    <t>1150001080</t>
  </si>
  <si>
    <t>SW-026</t>
  </si>
  <si>
    <t>FOC1244W1CY</t>
  </si>
  <si>
    <t>S116</t>
  </si>
  <si>
    <t>1150001068</t>
  </si>
  <si>
    <t>SW-014</t>
  </si>
  <si>
    <t>FOC1244W1D5</t>
  </si>
  <si>
    <t>S014</t>
  </si>
  <si>
    <t>1150001075</t>
  </si>
  <si>
    <t>SW-021</t>
  </si>
  <si>
    <t>FOC1244W1DP</t>
  </si>
  <si>
    <t>S007</t>
  </si>
  <si>
    <t>1150001077</t>
  </si>
  <si>
    <t>SW-023</t>
  </si>
  <si>
    <t>FOC1244W1E1</t>
  </si>
  <si>
    <t>S112</t>
  </si>
  <si>
    <t>1150001070</t>
  </si>
  <si>
    <t>SW-016</t>
  </si>
  <si>
    <t>FOC1244W1E7</t>
  </si>
  <si>
    <t>S075</t>
  </si>
  <si>
    <t>1150001073</t>
  </si>
  <si>
    <t>SW-019</t>
  </si>
  <si>
    <t>FOC1244W1F0</t>
  </si>
  <si>
    <t>S019</t>
  </si>
  <si>
    <t>1150001078</t>
  </si>
  <si>
    <t>SW-024</t>
  </si>
  <si>
    <t>FOC1244Z0F3</t>
  </si>
  <si>
    <t>S034</t>
  </si>
  <si>
    <t>1150001071</t>
  </si>
  <si>
    <t>SW-017</t>
  </si>
  <si>
    <t>FOC1244Z0FA</t>
  </si>
  <si>
    <t>S067</t>
  </si>
  <si>
    <t>1150001072</t>
  </si>
  <si>
    <t>SW-018</t>
  </si>
  <si>
    <t>FOC1244Z0FC</t>
  </si>
  <si>
    <t>S036</t>
  </si>
  <si>
    <t>1150001079</t>
  </si>
  <si>
    <t>SW-025</t>
  </si>
  <si>
    <t>FOC1244Z0FK</t>
  </si>
  <si>
    <t>S010</t>
  </si>
  <si>
    <t>1150001069</t>
  </si>
  <si>
    <t>SW-015</t>
  </si>
  <si>
    <t>FOC1244Z0FP</t>
  </si>
  <si>
    <t>S024</t>
  </si>
  <si>
    <t>1150001066</t>
  </si>
  <si>
    <t>SW-012</t>
  </si>
  <si>
    <t>SW4948</t>
  </si>
  <si>
    <t>FOX1227GRAS</t>
  </si>
  <si>
    <t>S084</t>
  </si>
  <si>
    <t>1150001156</t>
  </si>
  <si>
    <t>SW-165</t>
  </si>
  <si>
    <t>FCQ1641X55P</t>
  </si>
  <si>
    <t>S033</t>
  </si>
  <si>
    <t>1150001155</t>
  </si>
  <si>
    <t>SW-164</t>
  </si>
  <si>
    <t>FCQ1643Y3N2</t>
  </si>
  <si>
    <t>S077</t>
  </si>
  <si>
    <t>1150001154</t>
  </si>
  <si>
    <t>SW-163</t>
  </si>
  <si>
    <t>FCQ1643Y3N8</t>
  </si>
  <si>
    <t>S073</t>
  </si>
  <si>
    <t>1150001169</t>
  </si>
  <si>
    <t>SW-178</t>
  </si>
  <si>
    <t>FCQ1513Y0AS</t>
  </si>
  <si>
    <t>S015</t>
  </si>
  <si>
    <t>1150001166</t>
  </si>
  <si>
    <t>SW-175</t>
  </si>
  <si>
    <t>FCQ1513Y0BF</t>
  </si>
  <si>
    <t>S029</t>
  </si>
  <si>
    <t>1150001158</t>
  </si>
  <si>
    <t>SW-167</t>
  </si>
  <si>
    <t>FCQ1513Y0BS</t>
  </si>
  <si>
    <t>S070</t>
  </si>
  <si>
    <t>1150001170</t>
  </si>
  <si>
    <t>SW-179</t>
  </si>
  <si>
    <t>FCQ1513Y0BX</t>
  </si>
  <si>
    <t>S009</t>
  </si>
  <si>
    <t>1150001172</t>
  </si>
  <si>
    <t>SW-181</t>
  </si>
  <si>
    <t>FCQ1513Y0C4</t>
  </si>
  <si>
    <t>S065</t>
  </si>
  <si>
    <t>1150001164</t>
  </si>
  <si>
    <t>SW-173</t>
  </si>
  <si>
    <t>FCQ1513Y0KM</t>
  </si>
  <si>
    <t>S068</t>
  </si>
  <si>
    <t>1150001159</t>
  </si>
  <si>
    <t>SW-168</t>
  </si>
  <si>
    <t>FCQ1513Y0KQ</t>
  </si>
  <si>
    <t>S016</t>
  </si>
  <si>
    <t>1150001160</t>
  </si>
  <si>
    <t>SW-169</t>
  </si>
  <si>
    <t>FCQ1513Y0KR</t>
  </si>
  <si>
    <t>S030</t>
  </si>
  <si>
    <t>1150001161</t>
  </si>
  <si>
    <t>SW-170</t>
  </si>
  <si>
    <t>FCQ1513Y0KS</t>
  </si>
  <si>
    <t>S021</t>
  </si>
  <si>
    <t>1150001168</t>
  </si>
  <si>
    <t>SW-177</t>
  </si>
  <si>
    <t>FCQ1513Y0LD</t>
  </si>
  <si>
    <t>S012</t>
  </si>
  <si>
    <t>1150001171</t>
  </si>
  <si>
    <t>SW-180</t>
  </si>
  <si>
    <t>FCQ1513Z0VG</t>
  </si>
  <si>
    <t>S083</t>
  </si>
  <si>
    <t>1150001179</t>
  </si>
  <si>
    <t>SW-188</t>
  </si>
  <si>
    <t>FOC1523W63R</t>
  </si>
  <si>
    <t>S074</t>
  </si>
  <si>
    <t>1150001183</t>
  </si>
  <si>
    <t>SW-192</t>
  </si>
  <si>
    <t>FOC1523Y24T</t>
  </si>
  <si>
    <t>S071</t>
  </si>
  <si>
    <t>1150001188</t>
  </si>
  <si>
    <t>SW-197</t>
  </si>
  <si>
    <t>FOC1523Y2EL</t>
  </si>
  <si>
    <t>S008</t>
  </si>
  <si>
    <t>1150001174</t>
  </si>
  <si>
    <t>SW-183</t>
  </si>
  <si>
    <t>FOC1523Y3T3</t>
  </si>
  <si>
    <t>S081</t>
  </si>
  <si>
    <t>1150001175</t>
  </si>
  <si>
    <t>SW-184</t>
  </si>
  <si>
    <t>FOC1523Y3T4</t>
  </si>
  <si>
    <t>S082</t>
  </si>
  <si>
    <t>1150001184</t>
  </si>
  <si>
    <t>SW-193</t>
  </si>
  <si>
    <t>FOC1523Y3UA</t>
  </si>
  <si>
    <t>S004</t>
  </si>
  <si>
    <t>1150001187</t>
  </si>
  <si>
    <t>SW-196</t>
  </si>
  <si>
    <t>FOC1523Y3W0</t>
  </si>
  <si>
    <t>S078</t>
  </si>
  <si>
    <t>1150001177</t>
  </si>
  <si>
    <t>SW-186</t>
  </si>
  <si>
    <t>FOC1523Y3W2</t>
  </si>
  <si>
    <t>S079</t>
  </si>
  <si>
    <t>1150001180</t>
  </si>
  <si>
    <t>SW-189</t>
  </si>
  <si>
    <t>FOC1523Y3W5</t>
  </si>
  <si>
    <t>S076</t>
  </si>
  <si>
    <t>1150001182</t>
  </si>
  <si>
    <t>SW-191</t>
  </si>
  <si>
    <t>FOC1523Y3WQ</t>
  </si>
  <si>
    <t>S026</t>
  </si>
  <si>
    <t>1150001185</t>
  </si>
  <si>
    <t>SW-194</t>
  </si>
  <si>
    <t>FOC1523Y3X7</t>
  </si>
  <si>
    <t>T427</t>
  </si>
  <si>
    <t>1150000054</t>
  </si>
  <si>
    <t>ACCP-025</t>
  </si>
  <si>
    <t>AP1141N</t>
  </si>
  <si>
    <t>FTX1523K4LR</t>
  </si>
  <si>
    <t>T429</t>
  </si>
  <si>
    <t>1150000073</t>
  </si>
  <si>
    <t>ACCP-048</t>
  </si>
  <si>
    <t>FTX1523K51V</t>
  </si>
  <si>
    <t>T423</t>
  </si>
  <si>
    <t>1150000053</t>
  </si>
  <si>
    <t>ACCP-023</t>
  </si>
  <si>
    <t>FTX1523K51W</t>
  </si>
  <si>
    <t>T432</t>
  </si>
  <si>
    <t>1220003056</t>
  </si>
  <si>
    <t>ACCP-024</t>
  </si>
  <si>
    <t>FTX1523K51X</t>
  </si>
  <si>
    <t>T428</t>
  </si>
  <si>
    <t>1150000086</t>
  </si>
  <si>
    <t>S/T</t>
  </si>
  <si>
    <t>FTX1523K51Y</t>
  </si>
  <si>
    <t>S085</t>
  </si>
  <si>
    <t>1150001085</t>
  </si>
  <si>
    <t>SW-031</t>
  </si>
  <si>
    <t>FOC1242V2RW</t>
  </si>
  <si>
    <t>S111</t>
  </si>
  <si>
    <t>1150001083</t>
  </si>
  <si>
    <t>SW-029</t>
  </si>
  <si>
    <t>FOC1243X0LQ</t>
  </si>
  <si>
    <t>S052</t>
  </si>
  <si>
    <t>1150001090</t>
  </si>
  <si>
    <t>SW-036</t>
  </si>
  <si>
    <t>FOC1243X0MS</t>
  </si>
  <si>
    <t>S025</t>
  </si>
  <si>
    <t>1150001076</t>
  </si>
  <si>
    <t>SW-022</t>
  </si>
  <si>
    <t>FOC1244W1D4</t>
  </si>
  <si>
    <t>S122</t>
  </si>
  <si>
    <t>1150001067</t>
  </si>
  <si>
    <t>FOX1228H54Z</t>
  </si>
  <si>
    <t>T417</t>
  </si>
  <si>
    <t>1150000036</t>
  </si>
  <si>
    <t>FTX1245T0LN</t>
  </si>
  <si>
    <t>R048</t>
  </si>
  <si>
    <t>1150000039</t>
  </si>
  <si>
    <t>ACCP-008</t>
  </si>
  <si>
    <t>FTX1245T0LP</t>
  </si>
  <si>
    <t>R047</t>
  </si>
  <si>
    <t>1150000040</t>
  </si>
  <si>
    <t>FTX1245T0LQ</t>
  </si>
  <si>
    <t>T422</t>
  </si>
  <si>
    <t>1150000038</t>
  </si>
  <si>
    <t>ACCP-007</t>
  </si>
  <si>
    <t>FTX1245T0LT</t>
  </si>
  <si>
    <t>R034</t>
  </si>
  <si>
    <t>1150001629</t>
  </si>
  <si>
    <t>WCC-001</t>
  </si>
  <si>
    <t>R2100</t>
  </si>
  <si>
    <t>JMX1245K091</t>
  </si>
  <si>
    <t>1150000673</t>
  </si>
  <si>
    <t>FW-C005</t>
  </si>
  <si>
    <t>WS-C6500</t>
  </si>
  <si>
    <t>SMG1312NGL3</t>
  </si>
  <si>
    <t>T489</t>
  </si>
  <si>
    <t>1150001290</t>
  </si>
  <si>
    <t>TFJ833</t>
  </si>
  <si>
    <t>1LBLG341734</t>
  </si>
  <si>
    <t>T481</t>
  </si>
  <si>
    <t>1150001368</t>
  </si>
  <si>
    <t>TFJ911</t>
  </si>
  <si>
    <t>2ABKG043848</t>
  </si>
  <si>
    <t>T491</t>
  </si>
  <si>
    <t>1150001344</t>
  </si>
  <si>
    <t>2ABKG046949</t>
  </si>
  <si>
    <t>T473</t>
  </si>
  <si>
    <t>1150001340</t>
  </si>
  <si>
    <t>TFJ883</t>
  </si>
  <si>
    <t>2EBKG158607</t>
  </si>
  <si>
    <t>T002</t>
  </si>
  <si>
    <t>1150001288</t>
  </si>
  <si>
    <t>TFJ831</t>
  </si>
  <si>
    <t>FCH1647E5BF</t>
  </si>
  <si>
    <t>T336</t>
  </si>
  <si>
    <t>1150001281</t>
  </si>
  <si>
    <t>TFJ824</t>
  </si>
  <si>
    <t>FCH1647E5SE</t>
  </si>
  <si>
    <t>T326</t>
  </si>
  <si>
    <t>1150001277</t>
  </si>
  <si>
    <t>TFJ820</t>
  </si>
  <si>
    <t>FCH1647FFJB</t>
  </si>
  <si>
    <t>T062</t>
  </si>
  <si>
    <t>1150001280</t>
  </si>
  <si>
    <t>TFJ823</t>
  </si>
  <si>
    <t>FCH1647FFP0</t>
  </si>
  <si>
    <t>T081</t>
  </si>
  <si>
    <t>1150001286</t>
  </si>
  <si>
    <t>TFJ829</t>
  </si>
  <si>
    <t>FCH1647FGWR</t>
  </si>
  <si>
    <t>T330</t>
  </si>
  <si>
    <t>1150001279</t>
  </si>
  <si>
    <t>TFJ822</t>
  </si>
  <si>
    <t>FCH1647FH0E</t>
  </si>
  <si>
    <t>T325</t>
  </si>
  <si>
    <t>1150001276</t>
  </si>
  <si>
    <t>TFJ819</t>
  </si>
  <si>
    <t>FCH16498YDY</t>
  </si>
  <si>
    <t>T007</t>
  </si>
  <si>
    <t>1150001287</t>
  </si>
  <si>
    <t>TFJ830</t>
  </si>
  <si>
    <t>FCH16498YY0</t>
  </si>
  <si>
    <t>T329</t>
  </si>
  <si>
    <t>1150001284</t>
  </si>
  <si>
    <t>FCH164991Y2</t>
  </si>
  <si>
    <t>T331</t>
  </si>
  <si>
    <t>1150001285</t>
  </si>
  <si>
    <t>TFJ828</t>
  </si>
  <si>
    <t>FCH16499210</t>
  </si>
  <si>
    <t>T040</t>
  </si>
  <si>
    <t>1150001282</t>
  </si>
  <si>
    <t>TFJ825</t>
  </si>
  <si>
    <t>FCH164992M8</t>
  </si>
  <si>
    <t>T324</t>
  </si>
  <si>
    <t>1150001278</t>
  </si>
  <si>
    <t>TFJ821</t>
  </si>
  <si>
    <t>FCH164992QS</t>
  </si>
  <si>
    <t>R010</t>
  </si>
  <si>
    <t>1150001041</t>
  </si>
  <si>
    <t>ROUT019</t>
  </si>
  <si>
    <t>FTX17038456</t>
  </si>
  <si>
    <t>R012</t>
  </si>
  <si>
    <t>1150001036</t>
  </si>
  <si>
    <t>ROUT014</t>
  </si>
  <si>
    <t>FTX1703845E</t>
  </si>
  <si>
    <t>R004</t>
  </si>
  <si>
    <t>1150001034</t>
  </si>
  <si>
    <t>ROUT012</t>
  </si>
  <si>
    <t>FTX1703845N</t>
  </si>
  <si>
    <t>R011</t>
  </si>
  <si>
    <t>1220003724</t>
  </si>
  <si>
    <t>SW-208</t>
  </si>
  <si>
    <t>FTX1703845Q</t>
  </si>
  <si>
    <t>R007</t>
  </si>
  <si>
    <t>1150001035</t>
  </si>
  <si>
    <t>ROUT013</t>
  </si>
  <si>
    <t>FTX1703845T</t>
  </si>
  <si>
    <t>R014</t>
  </si>
  <si>
    <t>1150001040</t>
  </si>
  <si>
    <t>ROUT018</t>
  </si>
  <si>
    <t>FTX1703845X</t>
  </si>
  <si>
    <t>R051</t>
  </si>
  <si>
    <t>1150001033</t>
  </si>
  <si>
    <t>ROUT011</t>
  </si>
  <si>
    <t>ROUTER 2901</t>
  </si>
  <si>
    <t>FTX17038460</t>
  </si>
  <si>
    <t>T358</t>
  </si>
  <si>
    <t>FCH17018VU8</t>
  </si>
  <si>
    <t>T353</t>
  </si>
  <si>
    <t>FCH17018VYG</t>
  </si>
  <si>
    <t>T359</t>
  </si>
  <si>
    <t>FCH17018W15</t>
  </si>
  <si>
    <t>T350</t>
  </si>
  <si>
    <t>FCH17018W94</t>
  </si>
  <si>
    <t>T356</t>
  </si>
  <si>
    <t>FCH17018W9H</t>
  </si>
  <si>
    <t>T365</t>
  </si>
  <si>
    <t>FCH17018WEL</t>
  </si>
  <si>
    <t>T037</t>
  </si>
  <si>
    <t>FCH17018WG5</t>
  </si>
  <si>
    <t>T063</t>
  </si>
  <si>
    <t>FCH17018WGY</t>
  </si>
  <si>
    <t>T348</t>
  </si>
  <si>
    <t>FCH17018WLP</t>
  </si>
  <si>
    <t>T351</t>
  </si>
  <si>
    <t>FCH17018WVB</t>
  </si>
  <si>
    <t>T367</t>
  </si>
  <si>
    <t>FCH17018X2Y</t>
  </si>
  <si>
    <t>T465</t>
  </si>
  <si>
    <t>1150001431</t>
  </si>
  <si>
    <t>TFJ978</t>
  </si>
  <si>
    <t>2CBKG136654</t>
  </si>
  <si>
    <t>T455</t>
  </si>
  <si>
    <t>1150001427</t>
  </si>
  <si>
    <t>TFJ974</t>
  </si>
  <si>
    <t>2LBKH274951</t>
  </si>
  <si>
    <t>ANA1</t>
  </si>
  <si>
    <t>1150001447</t>
  </si>
  <si>
    <t>TFJ994</t>
  </si>
  <si>
    <t>KX-TS500LXW</t>
  </si>
  <si>
    <t>2GCKG219020</t>
  </si>
  <si>
    <t>T765</t>
  </si>
  <si>
    <t>1150001428</t>
  </si>
  <si>
    <t>2LBKH274949</t>
  </si>
  <si>
    <t>T766</t>
  </si>
  <si>
    <t>1150001426</t>
  </si>
  <si>
    <t>2LBKH274950</t>
  </si>
  <si>
    <t>T471</t>
  </si>
  <si>
    <t>1150001367</t>
  </si>
  <si>
    <t>2ABKG043829</t>
  </si>
  <si>
    <t>T475</t>
  </si>
  <si>
    <t>1150001339</t>
  </si>
  <si>
    <t>2ABKG046958</t>
  </si>
  <si>
    <t>T476</t>
  </si>
  <si>
    <t>1150001337</t>
  </si>
  <si>
    <t>TFJ880</t>
  </si>
  <si>
    <t>2ABKG046959</t>
  </si>
  <si>
    <t>T485</t>
  </si>
  <si>
    <t>1150001329</t>
  </si>
  <si>
    <t>TFJ872</t>
  </si>
  <si>
    <t>2EBKG158653</t>
  </si>
  <si>
    <t>T046</t>
  </si>
  <si>
    <t>1150001311</t>
  </si>
  <si>
    <t>TFJ854</t>
  </si>
  <si>
    <t>2FBKG170700</t>
  </si>
  <si>
    <t>T486</t>
  </si>
  <si>
    <t>1150001353</t>
  </si>
  <si>
    <t>TFJ896</t>
  </si>
  <si>
    <t>2ABKG041287</t>
  </si>
  <si>
    <t>T764</t>
  </si>
  <si>
    <t>1150001319</t>
  </si>
  <si>
    <t>KX-TS500LXB</t>
  </si>
  <si>
    <t>2ABKG046041</t>
  </si>
  <si>
    <t>T484</t>
  </si>
  <si>
    <t>1150001343</t>
  </si>
  <si>
    <t>2ABKG046964</t>
  </si>
  <si>
    <t>T477</t>
  </si>
  <si>
    <t>1150001341</t>
  </si>
  <si>
    <t>TFJ884</t>
  </si>
  <si>
    <t>2EBKG158513</t>
  </si>
  <si>
    <t>TT005</t>
  </si>
  <si>
    <t>CP-7911</t>
  </si>
  <si>
    <t>FCH1508AZ25</t>
  </si>
  <si>
    <t>S013</t>
  </si>
  <si>
    <t>1150001151</t>
  </si>
  <si>
    <t>SW-160</t>
  </si>
  <si>
    <t>FOC1631W3K8</t>
  </si>
  <si>
    <t>S035</t>
  </si>
  <si>
    <t>1150001152</t>
  </si>
  <si>
    <t>SW-161</t>
  </si>
  <si>
    <t>FOC1631W3KG</t>
  </si>
  <si>
    <t>R027</t>
  </si>
  <si>
    <t>1150001027</t>
  </si>
  <si>
    <t>ROUT005</t>
  </si>
  <si>
    <t>R2911</t>
  </si>
  <si>
    <t>FTX1643AM9Q</t>
  </si>
  <si>
    <t>T385</t>
  </si>
  <si>
    <t>1190003031</t>
  </si>
  <si>
    <t>CP-7937</t>
  </si>
  <si>
    <t>0004F2ED66A5</t>
  </si>
  <si>
    <t>T660</t>
  </si>
  <si>
    <t>1190002943</t>
  </si>
  <si>
    <t>TFJ231</t>
  </si>
  <si>
    <t>0004F2ED66B7</t>
  </si>
  <si>
    <t>T663</t>
  </si>
  <si>
    <t>TFJ100</t>
  </si>
  <si>
    <t>0004F2ED66D4</t>
  </si>
  <si>
    <t>T378</t>
  </si>
  <si>
    <t>TFJ061</t>
  </si>
  <si>
    <t>0004F2ED66E6</t>
  </si>
  <si>
    <t>T380</t>
  </si>
  <si>
    <t>1190003509</t>
  </si>
  <si>
    <t>TFJ807</t>
  </si>
  <si>
    <t>0004F2ED69E5</t>
  </si>
  <si>
    <t>T657</t>
  </si>
  <si>
    <t>1190003123</t>
  </si>
  <si>
    <t>TFJ418</t>
  </si>
  <si>
    <t>0004F2ED6A20</t>
  </si>
  <si>
    <t>T382</t>
  </si>
  <si>
    <t>1190002940</t>
  </si>
  <si>
    <t>TFJ228</t>
  </si>
  <si>
    <t>0004F2ED6A27</t>
  </si>
  <si>
    <t>T661</t>
  </si>
  <si>
    <t>1190003508</t>
  </si>
  <si>
    <t>TFJ806</t>
  </si>
  <si>
    <t>0004F2ED6A5A</t>
  </si>
  <si>
    <t>T095</t>
  </si>
  <si>
    <t>1190003151</t>
  </si>
  <si>
    <t>TFJ446</t>
  </si>
  <si>
    <t>0004F2ED6A8A</t>
  </si>
  <si>
    <t>T387</t>
  </si>
  <si>
    <t>1190002975</t>
  </si>
  <si>
    <t>TFJ263</t>
  </si>
  <si>
    <t>0004F2ED6A8C</t>
  </si>
  <si>
    <t>T386</t>
  </si>
  <si>
    <t>1190002904</t>
  </si>
  <si>
    <t>TFJ192</t>
  </si>
  <si>
    <t>0004F2ED6ACE</t>
  </si>
  <si>
    <t>T659</t>
  </si>
  <si>
    <t>1190002775</t>
  </si>
  <si>
    <t>TFJ075</t>
  </si>
  <si>
    <t>0004F2ED6ADB</t>
  </si>
  <si>
    <t>T669</t>
  </si>
  <si>
    <t>1190003185</t>
  </si>
  <si>
    <t>TFJ480</t>
  </si>
  <si>
    <t>0004F2ED6BAD</t>
  </si>
  <si>
    <t>T662</t>
  </si>
  <si>
    <t>1190003057</t>
  </si>
  <si>
    <t>0004F2ED6BCD</t>
  </si>
  <si>
    <t>T668</t>
  </si>
  <si>
    <t>1190003211</t>
  </si>
  <si>
    <t>TFJ506</t>
  </si>
  <si>
    <t>0004F2ED705C</t>
  </si>
  <si>
    <t>T379</t>
  </si>
  <si>
    <t>1190003174</t>
  </si>
  <si>
    <t>0004F2ED70C4</t>
  </si>
  <si>
    <t>T658</t>
  </si>
  <si>
    <t>1190002787</t>
  </si>
  <si>
    <t>TFJ087</t>
  </si>
  <si>
    <t>0004F2ED70DF</t>
  </si>
  <si>
    <t>T670</t>
  </si>
  <si>
    <t>1190003150</t>
  </si>
  <si>
    <t>TFJ445</t>
  </si>
  <si>
    <t>0004F2ED716A</t>
  </si>
  <si>
    <t>T666</t>
  </si>
  <si>
    <t>1190003051</t>
  </si>
  <si>
    <t>TFJ341</t>
  </si>
  <si>
    <t>0004F2ED7231</t>
  </si>
  <si>
    <t>T667</t>
  </si>
  <si>
    <t>1190002851</t>
  </si>
  <si>
    <t>TFJ139</t>
  </si>
  <si>
    <t>0004F2ED7239</t>
  </si>
  <si>
    <t>T671</t>
  </si>
  <si>
    <t>1190003507</t>
  </si>
  <si>
    <t>0004F2ED73C1</t>
  </si>
  <si>
    <t>T381</t>
  </si>
  <si>
    <t>1190003159</t>
  </si>
  <si>
    <t>TFJ454</t>
  </si>
  <si>
    <t>0004F2ED7411</t>
  </si>
  <si>
    <t>T482</t>
  </si>
  <si>
    <t>1150001289</t>
  </si>
  <si>
    <t>TFJ832</t>
  </si>
  <si>
    <t>1LBLG345769</t>
  </si>
  <si>
    <t>T472</t>
  </si>
  <si>
    <t>1150001369</t>
  </si>
  <si>
    <t>2ABKG043818</t>
  </si>
  <si>
    <t>T198</t>
  </si>
  <si>
    <t>1190003312</t>
  </si>
  <si>
    <t>TFJ608</t>
  </si>
  <si>
    <t>FCH14399YMM</t>
  </si>
  <si>
    <t>1190003308</t>
  </si>
  <si>
    <t>TFJ604</t>
  </si>
  <si>
    <t>FCH14399YSC</t>
  </si>
  <si>
    <t>T154</t>
  </si>
  <si>
    <t>1190003317</t>
  </si>
  <si>
    <t>TFJ613</t>
  </si>
  <si>
    <t>FCH14399Z6V</t>
  </si>
  <si>
    <t>T183</t>
  </si>
  <si>
    <t>1190003326</t>
  </si>
  <si>
    <t>TFJ622</t>
  </si>
  <si>
    <t>FCH14399ZAM</t>
  </si>
  <si>
    <t>T006</t>
  </si>
  <si>
    <t>1190003315</t>
  </si>
  <si>
    <t>TFJ611</t>
  </si>
  <si>
    <t>FCH1439A08J</t>
  </si>
  <si>
    <t>T195</t>
  </si>
  <si>
    <t>1190003324</t>
  </si>
  <si>
    <t>TFJ620</t>
  </si>
  <si>
    <t>FCH1439A0ER</t>
  </si>
  <si>
    <t>T108</t>
  </si>
  <si>
    <t>1190003325</t>
  </si>
  <si>
    <t>TFJ621</t>
  </si>
  <si>
    <t>FCH1439A0FC</t>
  </si>
  <si>
    <t>T061</t>
  </si>
  <si>
    <t>1190003320</t>
  </si>
  <si>
    <t>TFJ616</t>
  </si>
  <si>
    <t>FCH1439A0GA</t>
  </si>
  <si>
    <t>T622</t>
  </si>
  <si>
    <t>1190003319</t>
  </si>
  <si>
    <t>TFJ615</t>
  </si>
  <si>
    <t>FCH1439A2VM</t>
  </si>
  <si>
    <t>T203</t>
  </si>
  <si>
    <t>1190003318</t>
  </si>
  <si>
    <t>TFJ614</t>
  </si>
  <si>
    <t>FCH14408MSB</t>
  </si>
  <si>
    <t>T303</t>
  </si>
  <si>
    <t>1190003316</t>
  </si>
  <si>
    <t>TFJ612</t>
  </si>
  <si>
    <t>FCH14418553</t>
  </si>
  <si>
    <t>T078</t>
  </si>
  <si>
    <t>1190003310</t>
  </si>
  <si>
    <t>TFJ606</t>
  </si>
  <si>
    <t>FCH144185A4</t>
  </si>
  <si>
    <t>T025</t>
  </si>
  <si>
    <t>1190003313</t>
  </si>
  <si>
    <t>TFJ609</t>
  </si>
  <si>
    <t>FCH144185BB</t>
  </si>
  <si>
    <t>T792</t>
  </si>
  <si>
    <t>1190003307</t>
  </si>
  <si>
    <t>TFJ603</t>
  </si>
  <si>
    <t>FCH144185FF</t>
  </si>
  <si>
    <t>T617</t>
  </si>
  <si>
    <t>1190003323</t>
  </si>
  <si>
    <t>TFJ619</t>
  </si>
  <si>
    <t>FCH144185KR</t>
  </si>
  <si>
    <t>T224</t>
  </si>
  <si>
    <t>1190003309</t>
  </si>
  <si>
    <t>TFJ605</t>
  </si>
  <si>
    <t>FCH144185RR</t>
  </si>
  <si>
    <t>T041</t>
  </si>
  <si>
    <t>1190003314</t>
  </si>
  <si>
    <t>TFJ610</t>
  </si>
  <si>
    <t>FCH144185UK</t>
  </si>
  <si>
    <t>T309</t>
  </si>
  <si>
    <t>1190003321</t>
  </si>
  <si>
    <t>TFJ617</t>
  </si>
  <si>
    <t>FCH144185VD</t>
  </si>
  <si>
    <t>T578</t>
  </si>
  <si>
    <t>1190003375</t>
  </si>
  <si>
    <t>TFJ671</t>
  </si>
  <si>
    <t>FCH15049PP8</t>
  </si>
  <si>
    <t>T096</t>
  </si>
  <si>
    <t>1190003373</t>
  </si>
  <si>
    <t>TFJ669</t>
  </si>
  <si>
    <t>FCH1504BBUG</t>
  </si>
  <si>
    <t>T014</t>
  </si>
  <si>
    <t>1190003372</t>
  </si>
  <si>
    <t>TFJ668</t>
  </si>
  <si>
    <t>FCH1504BBW9</t>
  </si>
  <si>
    <t>T558</t>
  </si>
  <si>
    <t>1190003331</t>
  </si>
  <si>
    <t>TFJ627</t>
  </si>
  <si>
    <t>FCH1504BC4B</t>
  </si>
  <si>
    <t>T644</t>
  </si>
  <si>
    <t>1190003355</t>
  </si>
  <si>
    <t>TFJ651</t>
  </si>
  <si>
    <t>FCH1508ADQP</t>
  </si>
  <si>
    <t>T031</t>
  </si>
  <si>
    <t>1190003379</t>
  </si>
  <si>
    <t>TFJ675</t>
  </si>
  <si>
    <t>FCH1508AZ0P</t>
  </si>
  <si>
    <t>TT013</t>
  </si>
  <si>
    <t>1190003351</t>
  </si>
  <si>
    <t>FCH1508AZ13</t>
  </si>
  <si>
    <t>T801</t>
  </si>
  <si>
    <t>1190003353</t>
  </si>
  <si>
    <t>TFJ649</t>
  </si>
  <si>
    <t>FCH1508BBB0</t>
  </si>
  <si>
    <t>T016</t>
  </si>
  <si>
    <t>1190003336</t>
  </si>
  <si>
    <t>TFJ632</t>
  </si>
  <si>
    <t>FCH1508BC4U</t>
  </si>
  <si>
    <t>T791</t>
  </si>
  <si>
    <t>1190003333</t>
  </si>
  <si>
    <t>TFJ629</t>
  </si>
  <si>
    <t>FCH1508BC53</t>
  </si>
  <si>
    <t>T802</t>
  </si>
  <si>
    <t>1190003342</t>
  </si>
  <si>
    <t>TFJ638</t>
  </si>
  <si>
    <t>FCH150982R0</t>
  </si>
  <si>
    <t>T776</t>
  </si>
  <si>
    <t>1190003338</t>
  </si>
  <si>
    <t>TFJ634</t>
  </si>
  <si>
    <t>FCH150982R9</t>
  </si>
  <si>
    <t>T805</t>
  </si>
  <si>
    <t>1190003390</t>
  </si>
  <si>
    <t>TFJ686</t>
  </si>
  <si>
    <t>FCH150982TJ</t>
  </si>
  <si>
    <t>T501</t>
  </si>
  <si>
    <t>1190003369</t>
  </si>
  <si>
    <t>TFJ665</t>
  </si>
  <si>
    <t>FCH1509834C</t>
  </si>
  <si>
    <t>T080</t>
  </si>
  <si>
    <t>1190003335</t>
  </si>
  <si>
    <t>TFJ631</t>
  </si>
  <si>
    <t>FCH1509849U</t>
  </si>
  <si>
    <t>T066</t>
  </si>
  <si>
    <t>1190003370</t>
  </si>
  <si>
    <t>TFJ666</t>
  </si>
  <si>
    <t>FCH150984AV</t>
  </si>
  <si>
    <t>T508</t>
  </si>
  <si>
    <t>1190003371</t>
  </si>
  <si>
    <t>TFJ667</t>
  </si>
  <si>
    <t>FCH150984BR</t>
  </si>
  <si>
    <t>TT007</t>
  </si>
  <si>
    <t>1190003394</t>
  </si>
  <si>
    <t>FCH150984Q8</t>
  </si>
  <si>
    <t>TT012</t>
  </si>
  <si>
    <t>1190003389</t>
  </si>
  <si>
    <t>FCH150984S4</t>
  </si>
  <si>
    <t>TT011</t>
  </si>
  <si>
    <t>1190003347</t>
  </si>
  <si>
    <t>FCH150984V7</t>
  </si>
  <si>
    <t>T188</t>
  </si>
  <si>
    <t>1190003346</t>
  </si>
  <si>
    <t>TFJ642</t>
  </si>
  <si>
    <t>FCH150984ZC</t>
  </si>
  <si>
    <t>T312</t>
  </si>
  <si>
    <t>1190003354</t>
  </si>
  <si>
    <t>TFJ650</t>
  </si>
  <si>
    <t>FCH15098513</t>
  </si>
  <si>
    <t>T655</t>
  </si>
  <si>
    <t>1190003340</t>
  </si>
  <si>
    <t>TFJ636</t>
  </si>
  <si>
    <t>FCH150985QY</t>
  </si>
  <si>
    <t>T310</t>
  </si>
  <si>
    <t>1190003339</t>
  </si>
  <si>
    <t>TFJ635</t>
  </si>
  <si>
    <t>FCH1509860A</t>
  </si>
  <si>
    <t>T306</t>
  </si>
  <si>
    <t>1190003337</t>
  </si>
  <si>
    <t>TFJ633</t>
  </si>
  <si>
    <t>FCH1509860B</t>
  </si>
  <si>
    <t>T806</t>
  </si>
  <si>
    <t>1190003334</t>
  </si>
  <si>
    <t>TFJ630</t>
  </si>
  <si>
    <t>FCH15098VQG</t>
  </si>
  <si>
    <t>T043</t>
  </si>
  <si>
    <t>1190003332</t>
  </si>
  <si>
    <t>TFJ628</t>
  </si>
  <si>
    <t>FCH15098VVM</t>
  </si>
  <si>
    <t>T051</t>
  </si>
  <si>
    <t>1190003329</t>
  </si>
  <si>
    <t>TFJ625</t>
  </si>
  <si>
    <t>FCH15098W06</t>
  </si>
  <si>
    <t>1190003343</t>
  </si>
  <si>
    <t>TFJ639</t>
  </si>
  <si>
    <t>FCH15098WSK</t>
  </si>
  <si>
    <t>T237</t>
  </si>
  <si>
    <t>1190003376</t>
  </si>
  <si>
    <t>TFJ672</t>
  </si>
  <si>
    <t>FCH15098X9G</t>
  </si>
  <si>
    <t>T527</t>
  </si>
  <si>
    <t>1190003367</t>
  </si>
  <si>
    <t>TFJ663</t>
  </si>
  <si>
    <t>FCH15098XE1</t>
  </si>
  <si>
    <t>TT003</t>
  </si>
  <si>
    <t>1190003396</t>
  </si>
  <si>
    <t>TFJ692</t>
  </si>
  <si>
    <t>FCH15098XJW</t>
  </si>
  <si>
    <t>TT010</t>
  </si>
  <si>
    <t>1190003388</t>
  </si>
  <si>
    <t>FCH15098XSZ</t>
  </si>
  <si>
    <t>T227</t>
  </si>
  <si>
    <t>1190003387</t>
  </si>
  <si>
    <t>TFJ683</t>
  </si>
  <si>
    <t>FCH15098XX1</t>
  </si>
  <si>
    <t>T647</t>
  </si>
  <si>
    <t>1190003341</t>
  </si>
  <si>
    <t>TFJ637</t>
  </si>
  <si>
    <t>FCH15098Y85</t>
  </si>
  <si>
    <t>T640</t>
  </si>
  <si>
    <t>1190003327</t>
  </si>
  <si>
    <t>TFJ623</t>
  </si>
  <si>
    <t>FCH15098YAZ</t>
  </si>
  <si>
    <t>T529</t>
  </si>
  <si>
    <t>1190003368</t>
  </si>
  <si>
    <t>TFJ664</t>
  </si>
  <si>
    <t>FCH15098YC0</t>
  </si>
  <si>
    <t>T099</t>
  </si>
  <si>
    <t>1190003345</t>
  </si>
  <si>
    <t>TFJ641</t>
  </si>
  <si>
    <t>FCH15098YUQ</t>
  </si>
  <si>
    <t>TT004</t>
  </si>
  <si>
    <t>1190003349</t>
  </si>
  <si>
    <t>FCH150991SW</t>
  </si>
  <si>
    <t>1190003305</t>
  </si>
  <si>
    <t>TFJ601</t>
  </si>
  <si>
    <t>FCH151084BE</t>
  </si>
  <si>
    <t>T786</t>
  </si>
  <si>
    <t>1190003306</t>
  </si>
  <si>
    <t>FCH151086MP</t>
  </si>
  <si>
    <t>T545</t>
  </si>
  <si>
    <t>1190003374</t>
  </si>
  <si>
    <t>TFJ670</t>
  </si>
  <si>
    <t>FCH151087LQ</t>
  </si>
  <si>
    <t>T178</t>
  </si>
  <si>
    <t>1190003352</t>
  </si>
  <si>
    <t>TFJ648</t>
  </si>
  <si>
    <t>FCH151089CV</t>
  </si>
  <si>
    <t>T193</t>
  </si>
  <si>
    <t>1190003356</t>
  </si>
  <si>
    <t>TFJ652</t>
  </si>
  <si>
    <t>FCH151089RP</t>
  </si>
  <si>
    <t>T552</t>
  </si>
  <si>
    <t>1190003304</t>
  </si>
  <si>
    <t>TFJ600</t>
  </si>
  <si>
    <t>FCH151089WS</t>
  </si>
  <si>
    <t>T141</t>
  </si>
  <si>
    <t>1190003378</t>
  </si>
  <si>
    <t>TFJ674</t>
  </si>
  <si>
    <t>FCH15109AFB</t>
  </si>
  <si>
    <t>T510</t>
  </si>
  <si>
    <t>1190003302</t>
  </si>
  <si>
    <t>TFJ598</t>
  </si>
  <si>
    <t>FCH15109AFS</t>
  </si>
  <si>
    <t>T758</t>
  </si>
  <si>
    <t>1190003301</t>
  </si>
  <si>
    <t>TFJ597</t>
  </si>
  <si>
    <t>FCH15109AKF</t>
  </si>
  <si>
    <t>T148</t>
  </si>
  <si>
    <t>1190003358</t>
  </si>
  <si>
    <t>TFJ654</t>
  </si>
  <si>
    <t>FCH15109AL0</t>
  </si>
  <si>
    <t>T646</t>
  </si>
  <si>
    <t>1190003364</t>
  </si>
  <si>
    <t>TFJ660</t>
  </si>
  <si>
    <t>FCH15109AL1</t>
  </si>
  <si>
    <t>T217</t>
  </si>
  <si>
    <t>1190003359</t>
  </si>
  <si>
    <t>TFJ655</t>
  </si>
  <si>
    <t>FCH15109AP4</t>
  </si>
  <si>
    <t>T225</t>
  </si>
  <si>
    <t>1190003303</t>
  </si>
  <si>
    <t>TFJ599</t>
  </si>
  <si>
    <t>FCH15109ARM</t>
  </si>
  <si>
    <t>T147</t>
  </si>
  <si>
    <t>1190003366</t>
  </si>
  <si>
    <t>TFJ662</t>
  </si>
  <si>
    <t>FCH15109ASV</t>
  </si>
  <si>
    <t>T202</t>
  </si>
  <si>
    <t>1190003382</t>
  </si>
  <si>
    <t>TFJ678</t>
  </si>
  <si>
    <t>FCH15109AVR</t>
  </si>
  <si>
    <t>T020</t>
  </si>
  <si>
    <t>1190003300</t>
  </si>
  <si>
    <t>TFJ596</t>
  </si>
  <si>
    <t>FCH15109AXE</t>
  </si>
  <si>
    <t>T177</t>
  </si>
  <si>
    <t>1190003357</t>
  </si>
  <si>
    <t>TFJ653</t>
  </si>
  <si>
    <t>FCH15109BFL</t>
  </si>
  <si>
    <t>T189</t>
  </si>
  <si>
    <t>1190003297</t>
  </si>
  <si>
    <t>TFJ593</t>
  </si>
  <si>
    <t>FCH15109BHP</t>
  </si>
  <si>
    <t>T244</t>
  </si>
  <si>
    <t>1190003381</t>
  </si>
  <si>
    <t>TFJ677</t>
  </si>
  <si>
    <t>FCH15109BU5</t>
  </si>
  <si>
    <t>T133</t>
  </si>
  <si>
    <t>1190003377</t>
  </si>
  <si>
    <t>TFJ673</t>
  </si>
  <si>
    <t>FCH15109BWC</t>
  </si>
  <si>
    <t>T800</t>
  </si>
  <si>
    <t>1190003380</t>
  </si>
  <si>
    <t>TFJ676</t>
  </si>
  <si>
    <t>FCH15109C1M</t>
  </si>
  <si>
    <t>T804</t>
  </si>
  <si>
    <t>1190003299</t>
  </si>
  <si>
    <t>TFJ595</t>
  </si>
  <si>
    <t>FCH15109C61</t>
  </si>
  <si>
    <t>T140</t>
  </si>
  <si>
    <t>1190003385</t>
  </si>
  <si>
    <t>TFJ681</t>
  </si>
  <si>
    <t>FCH15109C7Y</t>
  </si>
  <si>
    <t>T220</t>
  </si>
  <si>
    <t>1190003298</t>
  </si>
  <si>
    <t>TFJ594</t>
  </si>
  <si>
    <t>FCH15109CE6</t>
  </si>
  <si>
    <t>T027</t>
  </si>
  <si>
    <t>1190003362</t>
  </si>
  <si>
    <t>TFJ658</t>
  </si>
  <si>
    <t>FCH15109CUG</t>
  </si>
  <si>
    <t>T268</t>
  </si>
  <si>
    <t>1190003361</t>
  </si>
  <si>
    <t>TFJ657</t>
  </si>
  <si>
    <t>FCH15109CUP</t>
  </si>
  <si>
    <t>T028</t>
  </si>
  <si>
    <t>1190003383</t>
  </si>
  <si>
    <t>TFJ679</t>
  </si>
  <si>
    <t>FCH15109D46</t>
  </si>
  <si>
    <t>T352</t>
  </si>
  <si>
    <t>1190002953</t>
  </si>
  <si>
    <t>FCH15148CJZ</t>
  </si>
  <si>
    <t>T022</t>
  </si>
  <si>
    <t>1190002946</t>
  </si>
  <si>
    <t>TFJ234</t>
  </si>
  <si>
    <t>FCH15178GQ3</t>
  </si>
  <si>
    <t>T113</t>
  </si>
  <si>
    <t>1190002834</t>
  </si>
  <si>
    <t>TFJ122</t>
  </si>
  <si>
    <t>FCH15178GTC</t>
  </si>
  <si>
    <t>T109</t>
  </si>
  <si>
    <t>1190002932</t>
  </si>
  <si>
    <t>TFJ220</t>
  </si>
  <si>
    <t>FCH15178GU7</t>
  </si>
  <si>
    <t>T150</t>
  </si>
  <si>
    <t>1190002931</t>
  </si>
  <si>
    <t>TFJ219</t>
  </si>
  <si>
    <t>FCH15178GZF</t>
  </si>
  <si>
    <t>T555</t>
  </si>
  <si>
    <t>1190002820</t>
  </si>
  <si>
    <t>TFJ107</t>
  </si>
  <si>
    <t>FCH15178H2T</t>
  </si>
  <si>
    <t>T139</t>
  </si>
  <si>
    <t>1190003482</t>
  </si>
  <si>
    <t>TFJ778</t>
  </si>
  <si>
    <t>FCH15178H42</t>
  </si>
  <si>
    <t>T068</t>
  </si>
  <si>
    <t>1190003087</t>
  </si>
  <si>
    <t>TFJ378</t>
  </si>
  <si>
    <t>FCH15178H4F</t>
  </si>
  <si>
    <t>T098</t>
  </si>
  <si>
    <t>1190003457</t>
  </si>
  <si>
    <t>TFJ753</t>
  </si>
  <si>
    <t>FCH15178HAP</t>
  </si>
  <si>
    <t>T773</t>
  </si>
  <si>
    <t>1190002791</t>
  </si>
  <si>
    <t>TFJ091</t>
  </si>
  <si>
    <t>FCH15178HB5</t>
  </si>
  <si>
    <t>T157</t>
  </si>
  <si>
    <t>1190003459</t>
  </si>
  <si>
    <t>TFJ755</t>
  </si>
  <si>
    <t>FCH15178HBG</t>
  </si>
  <si>
    <t>T032</t>
  </si>
  <si>
    <t>1190003226</t>
  </si>
  <si>
    <t>TFJ521</t>
  </si>
  <si>
    <t>FCH15178HW1</t>
  </si>
  <si>
    <t>T144</t>
  </si>
  <si>
    <t>1190003468</t>
  </si>
  <si>
    <t>TFJ764</t>
  </si>
  <si>
    <t>FCH15178HWT</t>
  </si>
  <si>
    <t>T650</t>
  </si>
  <si>
    <t>1190003458</t>
  </si>
  <si>
    <t>TFJ754</t>
  </si>
  <si>
    <t>FCH15178HWZ</t>
  </si>
  <si>
    <t>T223</t>
  </si>
  <si>
    <t>1190003472</t>
  </si>
  <si>
    <t>TFJ768</t>
  </si>
  <si>
    <t>FCH15178KLD</t>
  </si>
  <si>
    <t>T566</t>
  </si>
  <si>
    <t>1190002795</t>
  </si>
  <si>
    <t>TFJ095</t>
  </si>
  <si>
    <t>FCH151791C3</t>
  </si>
  <si>
    <t>T035</t>
  </si>
  <si>
    <t>1190002827</t>
  </si>
  <si>
    <t>TFJ114</t>
  </si>
  <si>
    <t>FCH151791CL</t>
  </si>
  <si>
    <t>T502</t>
  </si>
  <si>
    <t>1190003030</t>
  </si>
  <si>
    <t>TFJ318</t>
  </si>
  <si>
    <t>FCH151791ZF</t>
  </si>
  <si>
    <t>T153</t>
  </si>
  <si>
    <t>1190002933</t>
  </si>
  <si>
    <t>TFJ221</t>
  </si>
  <si>
    <t>FCH151791ZK</t>
  </si>
  <si>
    <t>T155</t>
  </si>
  <si>
    <t>1190002938</t>
  </si>
  <si>
    <t>TFJ226</t>
  </si>
  <si>
    <t>FCH151791ZR</t>
  </si>
  <si>
    <t>1190003156</t>
  </si>
  <si>
    <t>TFJ451</t>
  </si>
  <si>
    <t>FCH151791ZS</t>
  </si>
  <si>
    <t>T093</t>
  </si>
  <si>
    <t>1190003160</t>
  </si>
  <si>
    <t>TFJ455</t>
  </si>
  <si>
    <t>FCH15179269</t>
  </si>
  <si>
    <t>T019</t>
  </si>
  <si>
    <t>1190003456</t>
  </si>
  <si>
    <t>TFJ752</t>
  </si>
  <si>
    <t>FCH1517926J</t>
  </si>
  <si>
    <t>T152</t>
  </si>
  <si>
    <t>1190002939</t>
  </si>
  <si>
    <t>TFJ227</t>
  </si>
  <si>
    <t>FCH15179276</t>
  </si>
  <si>
    <t>T301</t>
  </si>
  <si>
    <t>1190002930</t>
  </si>
  <si>
    <t>TFJ218</t>
  </si>
  <si>
    <t>FCH151792B5</t>
  </si>
  <si>
    <t>T557</t>
  </si>
  <si>
    <t>1190002819</t>
  </si>
  <si>
    <t>TFJ106</t>
  </si>
  <si>
    <t>FCH151792K4</t>
  </si>
  <si>
    <t>T506</t>
  </si>
  <si>
    <t>1190003477</t>
  </si>
  <si>
    <t>TFJ773</t>
  </si>
  <si>
    <t>FCH151792M2</t>
  </si>
  <si>
    <t>T551</t>
  </si>
  <si>
    <t>1190002794</t>
  </si>
  <si>
    <t>TFJ094</t>
  </si>
  <si>
    <t>FCH151792P2</t>
  </si>
  <si>
    <t>1190002902</t>
  </si>
  <si>
    <t>TFJ190</t>
  </si>
  <si>
    <t>FCH151792T4</t>
  </si>
  <si>
    <t>T005</t>
  </si>
  <si>
    <t>1190003190</t>
  </si>
  <si>
    <t>TFJ485</t>
  </si>
  <si>
    <t>FCH151793HA</t>
  </si>
  <si>
    <t>1190003015</t>
  </si>
  <si>
    <t>TFJ303</t>
  </si>
  <si>
    <t>FCH151793HM</t>
  </si>
  <si>
    <t>T030</t>
  </si>
  <si>
    <t>1190003034</t>
  </si>
  <si>
    <t>TFJ324</t>
  </si>
  <si>
    <t>FCH151793MQ</t>
  </si>
  <si>
    <t>T549</t>
  </si>
  <si>
    <t>1190003479</t>
  </si>
  <si>
    <t>TFJ775</t>
  </si>
  <si>
    <t>FCH151793MS</t>
  </si>
  <si>
    <t>T760</t>
  </si>
  <si>
    <t>1190002849</t>
  </si>
  <si>
    <t>TFJ137</t>
  </si>
  <si>
    <t>FCH151793W0</t>
  </si>
  <si>
    <t>T253</t>
  </si>
  <si>
    <t>1190003295</t>
  </si>
  <si>
    <t>TFJ591</t>
  </si>
  <si>
    <t>FCH151793WE</t>
  </si>
  <si>
    <t>T084</t>
  </si>
  <si>
    <t>1190003285</t>
  </si>
  <si>
    <t>TFJ581</t>
  </si>
  <si>
    <t>FCH15179DZL</t>
  </si>
  <si>
    <t>T231</t>
  </si>
  <si>
    <t>1190003094</t>
  </si>
  <si>
    <t>TFJ385</t>
  </si>
  <si>
    <t>FCH15179E0Z</t>
  </si>
  <si>
    <t>T017</t>
  </si>
  <si>
    <t>1190002779</t>
  </si>
  <si>
    <t>TFJ079</t>
  </si>
  <si>
    <t>FCH15179EA8</t>
  </si>
  <si>
    <t>T001</t>
  </si>
  <si>
    <t>1190002994</t>
  </si>
  <si>
    <t>TFJ282</t>
  </si>
  <si>
    <t>FCH15179EC1</t>
  </si>
  <si>
    <t>1190002837</t>
  </si>
  <si>
    <t>TFJ125</t>
  </si>
  <si>
    <t>FCH15179EC2</t>
  </si>
  <si>
    <t>1190003483</t>
  </si>
  <si>
    <t>TFJ779</t>
  </si>
  <si>
    <t>FCH15179EC9</t>
  </si>
  <si>
    <t>T125</t>
  </si>
  <si>
    <t>1190003118</t>
  </si>
  <si>
    <t>TFJ413</t>
  </si>
  <si>
    <t>FCH15179ECF</t>
  </si>
  <si>
    <t>T049</t>
  </si>
  <si>
    <t>1150001274</t>
  </si>
  <si>
    <t>TFJ401</t>
  </si>
  <si>
    <t>FCH15179ECN</t>
  </si>
  <si>
    <t>T086</t>
  </si>
  <si>
    <t>1190002925</t>
  </si>
  <si>
    <t>TFJ213</t>
  </si>
  <si>
    <t>FCH15179ECV</t>
  </si>
  <si>
    <t>T308</t>
  </si>
  <si>
    <t>1190003139</t>
  </si>
  <si>
    <t>TFJ434</t>
  </si>
  <si>
    <t>FCH15179ENB</t>
  </si>
  <si>
    <t>T654</t>
  </si>
  <si>
    <t>TFJ439</t>
  </si>
  <si>
    <t>FCH15179EQ8</t>
  </si>
  <si>
    <t>T067</t>
  </si>
  <si>
    <t>1190003130</t>
  </si>
  <si>
    <t>TFJ425</t>
  </si>
  <si>
    <t>FCH15179ETB</t>
  </si>
  <si>
    <t>T111</t>
  </si>
  <si>
    <t>1190003471</t>
  </si>
  <si>
    <t>TFJ767</t>
  </si>
  <si>
    <t>FCH15179F1H</t>
  </si>
  <si>
    <t>T114</t>
  </si>
  <si>
    <t>1190002833</t>
  </si>
  <si>
    <t>TFJ121</t>
  </si>
  <si>
    <t>FCH15179F2G</t>
  </si>
  <si>
    <t>T024</t>
  </si>
  <si>
    <t>1190002869</t>
  </si>
  <si>
    <t>TFJ157</t>
  </si>
  <si>
    <t>FCH15179FAE</t>
  </si>
  <si>
    <t>1190003467</t>
  </si>
  <si>
    <t>TFJ763</t>
  </si>
  <si>
    <t>FCH15179FC0</t>
  </si>
  <si>
    <t>T107</t>
  </si>
  <si>
    <t>1190002835</t>
  </si>
  <si>
    <t>TFJ123</t>
  </si>
  <si>
    <t>FCH15179FDC</t>
  </si>
  <si>
    <t>T299</t>
  </si>
  <si>
    <t>1190003128</t>
  </si>
  <si>
    <t>TFJ423</t>
  </si>
  <si>
    <t>FCH15179FQX</t>
  </si>
  <si>
    <t>T619</t>
  </si>
  <si>
    <t>1190002873</t>
  </si>
  <si>
    <t>TFJ161</t>
  </si>
  <si>
    <t>FCH15179FSU</t>
  </si>
  <si>
    <t>T105</t>
  </si>
  <si>
    <t>1190003474</t>
  </si>
  <si>
    <t>TFJ770</t>
  </si>
  <si>
    <t>FCH15179FTP</t>
  </si>
  <si>
    <t>T008</t>
  </si>
  <si>
    <t>1190003475</t>
  </si>
  <si>
    <t>TFJ771</t>
  </si>
  <si>
    <t>FCH15179FTQ</t>
  </si>
  <si>
    <t>T026</t>
  </si>
  <si>
    <t>1190002784</t>
  </si>
  <si>
    <t>TFJ084</t>
  </si>
  <si>
    <t>FCH15179FVZ</t>
  </si>
  <si>
    <t>T033</t>
  </si>
  <si>
    <t>1190003231</t>
  </si>
  <si>
    <t>TFJ526</t>
  </si>
  <si>
    <t>FCH15179G66</t>
  </si>
  <si>
    <t>1190003228</t>
  </si>
  <si>
    <t>TFJ523</t>
  </si>
  <si>
    <t>FCH15179G6H</t>
  </si>
  <si>
    <t>T560</t>
  </si>
  <si>
    <t>FCH15179GMA</t>
  </si>
  <si>
    <t>T234</t>
  </si>
  <si>
    <t>1190002771</t>
  </si>
  <si>
    <t>TFJ070</t>
  </si>
  <si>
    <t>FCH15179GZU</t>
  </si>
  <si>
    <t>T079</t>
  </si>
  <si>
    <t>1190003129</t>
  </si>
  <si>
    <t>TFJ424</t>
  </si>
  <si>
    <t>FCH15179H5X</t>
  </si>
  <si>
    <t>T023</t>
  </si>
  <si>
    <t>1190002870</t>
  </si>
  <si>
    <t>TFJ158</t>
  </si>
  <si>
    <t>FCH15179H67</t>
  </si>
  <si>
    <t>T278</t>
  </si>
  <si>
    <t>1190003021</t>
  </si>
  <si>
    <t>TFJ309</t>
  </si>
  <si>
    <t>FCH15179HR7</t>
  </si>
  <si>
    <t>TFJ223</t>
  </si>
  <si>
    <t>1190002935</t>
  </si>
  <si>
    <t>FCH15179HRA</t>
  </si>
  <si>
    <t>1190003430</t>
  </si>
  <si>
    <t>TFJ726</t>
  </si>
  <si>
    <t>FCH15179HRR</t>
  </si>
  <si>
    <t>T010</t>
  </si>
  <si>
    <t>1190003282</t>
  </si>
  <si>
    <t>TFJ578</t>
  </si>
  <si>
    <t>FCH15179HUC</t>
  </si>
  <si>
    <t>T112</t>
  </si>
  <si>
    <t>1190002832</t>
  </si>
  <si>
    <t>TFJ120</t>
  </si>
  <si>
    <t>FCH15179HXZ</t>
  </si>
  <si>
    <t>T106</t>
  </si>
  <si>
    <t>1190002831</t>
  </si>
  <si>
    <t>TFJ119</t>
  </si>
  <si>
    <t>FCH15179J0A</t>
  </si>
  <si>
    <t>1190003476</t>
  </si>
  <si>
    <t>TFJ772</t>
  </si>
  <si>
    <t>FCH15179J0V</t>
  </si>
  <si>
    <t>T110</t>
  </si>
  <si>
    <t>1190002830</t>
  </si>
  <si>
    <t>TFJ118</t>
  </si>
  <si>
    <t>FCH15179J1X</t>
  </si>
  <si>
    <t>T021</t>
  </si>
  <si>
    <t>1190003287</t>
  </si>
  <si>
    <t>TFJ583</t>
  </si>
  <si>
    <t>FCH15179K67</t>
  </si>
  <si>
    <t>T266</t>
  </si>
  <si>
    <t>1190003048</t>
  </si>
  <si>
    <t>TFJ338</t>
  </si>
  <si>
    <t>FCH15179KJQ</t>
  </si>
  <si>
    <t>TT009</t>
  </si>
  <si>
    <t>1190002782</t>
  </si>
  <si>
    <t>FCH15188ANK</t>
  </si>
  <si>
    <t>T196</t>
  </si>
  <si>
    <t>1190003169</t>
  </si>
  <si>
    <t>TFJ464</t>
  </si>
  <si>
    <t>FCH15188AW3</t>
  </si>
  <si>
    <t>T767</t>
  </si>
  <si>
    <t>1190002780</t>
  </si>
  <si>
    <t>TFJ080</t>
  </si>
  <si>
    <t>FCH15188AXA</t>
  </si>
  <si>
    <t>T142</t>
  </si>
  <si>
    <t>1190002878</t>
  </si>
  <si>
    <t>TFJ166</t>
  </si>
  <si>
    <t>FCH15188B2L</t>
  </si>
  <si>
    <t>1190002781</t>
  </si>
  <si>
    <t>TFJ081</t>
  </si>
  <si>
    <t>FCH15188B6N</t>
  </si>
  <si>
    <t>T127</t>
  </si>
  <si>
    <t>1190002758</t>
  </si>
  <si>
    <t>TFJ057</t>
  </si>
  <si>
    <t>FCH15188BA1</t>
  </si>
  <si>
    <t>T194</t>
  </si>
  <si>
    <t>1190003229</t>
  </si>
  <si>
    <t>TFJ524</t>
  </si>
  <si>
    <t>FCH15188BA7</t>
  </si>
  <si>
    <t>1190003431</t>
  </si>
  <si>
    <t>TFJ727</t>
  </si>
  <si>
    <t>FCH15188BCJ</t>
  </si>
  <si>
    <t>T011</t>
  </si>
  <si>
    <t>FCH15188BH0</t>
  </si>
  <si>
    <t>T238</t>
  </si>
  <si>
    <t>1190002785</t>
  </si>
  <si>
    <t>TFJ085</t>
  </si>
  <si>
    <t>FCH15188BKB</t>
  </si>
  <si>
    <t>T085</t>
  </si>
  <si>
    <t>1190002776</t>
  </si>
  <si>
    <t>FCH15188BNJ</t>
  </si>
  <si>
    <t>T544</t>
  </si>
  <si>
    <t>FCH15188BP2</t>
  </si>
  <si>
    <t>T305</t>
  </si>
  <si>
    <t>1190002804</t>
  </si>
  <si>
    <t>TFJ101</t>
  </si>
  <si>
    <t>FCH15188BPP</t>
  </si>
  <si>
    <t>T653</t>
  </si>
  <si>
    <t>1190002761</t>
  </si>
  <si>
    <t>TFJ060</t>
  </si>
  <si>
    <t>FCH15188BS7</t>
  </si>
  <si>
    <t>T304</t>
  </si>
  <si>
    <t>1190003148</t>
  </si>
  <si>
    <t>TFJ443</t>
  </si>
  <si>
    <t>FCH15188BX0</t>
  </si>
  <si>
    <t>1190003233</t>
  </si>
  <si>
    <t>TFJ528</t>
  </si>
  <si>
    <t>FCH15188CM2</t>
  </si>
  <si>
    <t>T270</t>
  </si>
  <si>
    <t>1190003086</t>
  </si>
  <si>
    <t>TFJ377</t>
  </si>
  <si>
    <t>FCH15188CV1</t>
  </si>
  <si>
    <t>T055</t>
  </si>
  <si>
    <t>1190002901</t>
  </si>
  <si>
    <t>TFJ189</t>
  </si>
  <si>
    <t>FCH15188CVU</t>
  </si>
  <si>
    <t>T121</t>
  </si>
  <si>
    <t>FCH15188SE0</t>
  </si>
  <si>
    <t>T548</t>
  </si>
  <si>
    <t>1190003202</t>
  </si>
  <si>
    <t>TFJ497</t>
  </si>
  <si>
    <t>FCH15188SE5</t>
  </si>
  <si>
    <t>T117</t>
  </si>
  <si>
    <t>1190002759</t>
  </si>
  <si>
    <t>TFJ058</t>
  </si>
  <si>
    <t>FCH15188SYN</t>
  </si>
  <si>
    <t>T056</t>
  </si>
  <si>
    <t>1190002842</t>
  </si>
  <si>
    <t>TFJ130</t>
  </si>
  <si>
    <t>FCH15188T4C</t>
  </si>
  <si>
    <t>T057</t>
  </si>
  <si>
    <t>1190002843</t>
  </si>
  <si>
    <t>TFJ131</t>
  </si>
  <si>
    <t>FCH15188TJU</t>
  </si>
  <si>
    <t>T523</t>
  </si>
  <si>
    <t>1190003473</t>
  </si>
  <si>
    <t>TFJ769</t>
  </si>
  <si>
    <t>FCH15188TK9</t>
  </si>
  <si>
    <t>T236</t>
  </si>
  <si>
    <t>1190003232</t>
  </si>
  <si>
    <t>TFJ527</t>
  </si>
  <si>
    <t>FCH15188TKJ</t>
  </si>
  <si>
    <t>T058</t>
  </si>
  <si>
    <t>1190002846</t>
  </si>
  <si>
    <t>TFJ134</t>
  </si>
  <si>
    <t>FCH15188TL0</t>
  </si>
  <si>
    <t>T565</t>
  </si>
  <si>
    <t>1190003095</t>
  </si>
  <si>
    <t>TFJ386</t>
  </si>
  <si>
    <t>FCH15188TM1</t>
  </si>
  <si>
    <t>T074</t>
  </si>
  <si>
    <t>FCH15188UDE</t>
  </si>
  <si>
    <t>T554</t>
  </si>
  <si>
    <t>1190003294</t>
  </si>
  <si>
    <t>TFJ590</t>
  </si>
  <si>
    <t>FCH15188UDM</t>
  </si>
  <si>
    <t>T296</t>
  </si>
  <si>
    <t>1190002927</t>
  </si>
  <si>
    <t>TFJ215</t>
  </si>
  <si>
    <t>FCH15188UMT</t>
  </si>
  <si>
    <t>T065</t>
  </si>
  <si>
    <t>1190002862</t>
  </si>
  <si>
    <t>TFJ150</t>
  </si>
  <si>
    <t>FCH15188V38</t>
  </si>
  <si>
    <t>T181</t>
  </si>
  <si>
    <t>1190003089</t>
  </si>
  <si>
    <t>TFJ380</t>
  </si>
  <si>
    <t>FCH15188V47</t>
  </si>
  <si>
    <t>T620</t>
  </si>
  <si>
    <t>1190003008</t>
  </si>
  <si>
    <t>TFJ296</t>
  </si>
  <si>
    <t>FCH15188VFE</t>
  </si>
  <si>
    <t>T018</t>
  </si>
  <si>
    <t>1190003481</t>
  </si>
  <si>
    <t>TFJ777</t>
  </si>
  <si>
    <t>FCH15188VH2</t>
  </si>
  <si>
    <t>1190002882</t>
  </si>
  <si>
    <t>TFJ170</t>
  </si>
  <si>
    <t>FCH15188VQC</t>
  </si>
  <si>
    <t>T538</t>
  </si>
  <si>
    <t>1190002840</t>
  </si>
  <si>
    <t>TFJ128</t>
  </si>
  <si>
    <t>FCH15188VR7</t>
  </si>
  <si>
    <t>T642</t>
  </si>
  <si>
    <t>1190002864</t>
  </si>
  <si>
    <t>TFJ152</t>
  </si>
  <si>
    <t>FCH15188VVS</t>
  </si>
  <si>
    <t>T651</t>
  </si>
  <si>
    <t>1190002844</t>
  </si>
  <si>
    <t>TFJ132</t>
  </si>
  <si>
    <t>FCH15188VVT</t>
  </si>
  <si>
    <t>T240</t>
  </si>
  <si>
    <t>1190003189</t>
  </si>
  <si>
    <t>TFJ484</t>
  </si>
  <si>
    <t>FCH15188VWQ</t>
  </si>
  <si>
    <t>T071</t>
  </si>
  <si>
    <t>1190003084</t>
  </si>
  <si>
    <t>TFJ375</t>
  </si>
  <si>
    <t>FCH15188VXU</t>
  </si>
  <si>
    <t>T759</t>
  </si>
  <si>
    <t>1190002838</t>
  </si>
  <si>
    <t>TFJ126</t>
  </si>
  <si>
    <t>FCH15188W1K</t>
  </si>
  <si>
    <t>T526</t>
  </si>
  <si>
    <t>1190002867</t>
  </si>
  <si>
    <t>TFJ155</t>
  </si>
  <si>
    <t>FCH15188W2R</t>
  </si>
  <si>
    <t>T522</t>
  </si>
  <si>
    <t>1190002995</t>
  </si>
  <si>
    <t>TFJ283</t>
  </si>
  <si>
    <t>FCH15189BBD</t>
  </si>
  <si>
    <t>T624</t>
  </si>
  <si>
    <t>1190003180</t>
  </si>
  <si>
    <t>TFJ475</t>
  </si>
  <si>
    <t>FCH15189CMC</t>
  </si>
  <si>
    <t>T137</t>
  </si>
  <si>
    <t>1190002752</t>
  </si>
  <si>
    <t>TFJ051</t>
  </si>
  <si>
    <t>FCH15189EA1</t>
  </si>
  <si>
    <t>FCH15189EFG</t>
  </si>
  <si>
    <t>T120</t>
  </si>
  <si>
    <t>FCH15189EHD</t>
  </si>
  <si>
    <t>T505</t>
  </si>
  <si>
    <t>1190003017</t>
  </si>
  <si>
    <t>TFJ305</t>
  </si>
  <si>
    <t>FCH15189EMJ</t>
  </si>
  <si>
    <t>T158</t>
  </si>
  <si>
    <t>1190002899</t>
  </si>
  <si>
    <t>TFJ187</t>
  </si>
  <si>
    <t>FCH15189EMK</t>
  </si>
  <si>
    <t>T346</t>
  </si>
  <si>
    <t>FCH15189LWS</t>
  </si>
  <si>
    <t>T628</t>
  </si>
  <si>
    <t>FCH15189LZE</t>
  </si>
  <si>
    <t>T598</t>
  </si>
  <si>
    <t>1190003125</t>
  </si>
  <si>
    <t>TFJ420</t>
  </si>
  <si>
    <t>CP-7942</t>
  </si>
  <si>
    <t>FCH151985B1</t>
  </si>
  <si>
    <t>T534</t>
  </si>
  <si>
    <t>1190002983</t>
  </si>
  <si>
    <t>TFJ271</t>
  </si>
  <si>
    <t>FCH151985FP</t>
  </si>
  <si>
    <t>T595</t>
  </si>
  <si>
    <t>1190002972</t>
  </si>
  <si>
    <t>TFJ260</t>
  </si>
  <si>
    <t>FCH151986L7</t>
  </si>
  <si>
    <t>T297</t>
  </si>
  <si>
    <t>1190002962</t>
  </si>
  <si>
    <t>TFJ250</t>
  </si>
  <si>
    <t>FCH15198BX4</t>
  </si>
  <si>
    <t>1190003085</t>
  </si>
  <si>
    <t>TFJ376</t>
  </si>
  <si>
    <t>FCH15198BX6</t>
  </si>
  <si>
    <t>T775</t>
  </si>
  <si>
    <t>FCH15198BX7</t>
  </si>
  <si>
    <t>T808</t>
  </si>
  <si>
    <t>1190002915</t>
  </si>
  <si>
    <t>TFJ203</t>
  </si>
  <si>
    <t>FCH15198BXH</t>
  </si>
  <si>
    <t>T003</t>
  </si>
  <si>
    <t>1190002990</t>
  </si>
  <si>
    <t>TFJ278</t>
  </si>
  <si>
    <t>FCH15198BXL</t>
  </si>
  <si>
    <t>T788</t>
  </si>
  <si>
    <t>1190003126</t>
  </si>
  <si>
    <t>TFJ421</t>
  </si>
  <si>
    <t>FCH15198BXM</t>
  </si>
  <si>
    <t>1190003019</t>
  </si>
  <si>
    <t>TFJ307</t>
  </si>
  <si>
    <t>FCH15198BXN</t>
  </si>
  <si>
    <t>1190003198</t>
  </si>
  <si>
    <t>TFJ493</t>
  </si>
  <si>
    <t>FCH15198BXS</t>
  </si>
  <si>
    <t>T083</t>
  </si>
  <si>
    <t>1190002852</t>
  </si>
  <si>
    <t>TFJ140</t>
  </si>
  <si>
    <t>FCH15198BXT</t>
  </si>
  <si>
    <t>T768</t>
  </si>
  <si>
    <t>FCH15198BXU</t>
  </si>
  <si>
    <t>T496</t>
  </si>
  <si>
    <t>1190002993</t>
  </si>
  <si>
    <t>TFJ281</t>
  </si>
  <si>
    <t>FCH15198BXW</t>
  </si>
  <si>
    <t>T013</t>
  </si>
  <si>
    <t>1190002996</t>
  </si>
  <si>
    <t>TFJ284</t>
  </si>
  <si>
    <t>FCH15198BXX</t>
  </si>
  <si>
    <t>1190002992</t>
  </si>
  <si>
    <t>TFJ280</t>
  </si>
  <si>
    <t>FCH15198BXZ</t>
  </si>
  <si>
    <t>T171</t>
  </si>
  <si>
    <t>1150001714</t>
  </si>
  <si>
    <t>TFJ919</t>
  </si>
  <si>
    <t>FCH15198BZZ</t>
  </si>
  <si>
    <t>T803</t>
  </si>
  <si>
    <t>1190003137</t>
  </si>
  <si>
    <t>TFJ432</t>
  </si>
  <si>
    <t>FCH15198C04</t>
  </si>
  <si>
    <t>T100</t>
  </si>
  <si>
    <t>1190003279</t>
  </si>
  <si>
    <t>TFJ575</t>
  </si>
  <si>
    <t>FCH15198C36</t>
  </si>
  <si>
    <t>T499</t>
  </si>
  <si>
    <t>1190003007</t>
  </si>
  <si>
    <t>TFJ295</t>
  </si>
  <si>
    <t>FCH15198C3T</t>
  </si>
  <si>
    <t>T627</t>
  </si>
  <si>
    <t>FCH15198C3U</t>
  </si>
  <si>
    <t>T261</t>
  </si>
  <si>
    <t>FCH15198C3V</t>
  </si>
  <si>
    <t>1190002876</t>
  </si>
  <si>
    <t>TFJ164</t>
  </si>
  <si>
    <t>FCH15198C3W</t>
  </si>
  <si>
    <t>T539</t>
  </si>
  <si>
    <t>1190003224</t>
  </si>
  <si>
    <t>TFJ519</t>
  </si>
  <si>
    <t>FCH15198C3Y</t>
  </si>
  <si>
    <t>T572</t>
  </si>
  <si>
    <t>1190002767</t>
  </si>
  <si>
    <t>TFJ066</t>
  </si>
  <si>
    <t>FCH15198C43</t>
  </si>
  <si>
    <t>T652</t>
  </si>
  <si>
    <t>1190002850</t>
  </si>
  <si>
    <t>TFJ138</t>
  </si>
  <si>
    <t>FCH15198C44</t>
  </si>
  <si>
    <t>T138</t>
  </si>
  <si>
    <t>1190002753</t>
  </si>
  <si>
    <t>TFJ052</t>
  </si>
  <si>
    <t>FCH15198C4P</t>
  </si>
  <si>
    <t>T206</t>
  </si>
  <si>
    <t>1190003225</t>
  </si>
  <si>
    <t>TFJ520</t>
  </si>
  <si>
    <t>FCH15198C77</t>
  </si>
  <si>
    <t>T532</t>
  </si>
  <si>
    <t>1190002920</t>
  </si>
  <si>
    <t>TFJ208</t>
  </si>
  <si>
    <t>FCH15198C7M</t>
  </si>
  <si>
    <t>T503</t>
  </si>
  <si>
    <t>1190003244</t>
  </si>
  <si>
    <t>TFJ539</t>
  </si>
  <si>
    <t>FCH15198C86</t>
  </si>
  <si>
    <t>T300</t>
  </si>
  <si>
    <t>1190002868</t>
  </si>
  <si>
    <t>TFJ156</t>
  </si>
  <si>
    <t>FCH15198C8B</t>
  </si>
  <si>
    <t>T639</t>
  </si>
  <si>
    <t>1190002970</t>
  </si>
  <si>
    <t>TFJ258</t>
  </si>
  <si>
    <t>FCH15198C8J</t>
  </si>
  <si>
    <t>T009</t>
  </si>
  <si>
    <t>1190002824</t>
  </si>
  <si>
    <t>TFJ111</t>
  </si>
  <si>
    <t>FCH15198C9J</t>
  </si>
  <si>
    <t>1190003058</t>
  </si>
  <si>
    <t>TFJ349</t>
  </si>
  <si>
    <t>FCH15198C9K</t>
  </si>
  <si>
    <t>T251</t>
  </si>
  <si>
    <t>1190002853</t>
  </si>
  <si>
    <t>TFJ141</t>
  </si>
  <si>
    <t>FCH15198CA7</t>
  </si>
  <si>
    <t>T563</t>
  </si>
  <si>
    <t>1190002777</t>
  </si>
  <si>
    <t>TFJ077</t>
  </si>
  <si>
    <t>FCH15198CDY</t>
  </si>
  <si>
    <t>T211</t>
  </si>
  <si>
    <t>1190002766</t>
  </si>
  <si>
    <t>TFJ065</t>
  </si>
  <si>
    <t>FCH15198CDZ</t>
  </si>
  <si>
    <t>T574</t>
  </si>
  <si>
    <t>1190002769</t>
  </si>
  <si>
    <t>TFJ068</t>
  </si>
  <si>
    <t>FCH15198CE0</t>
  </si>
  <si>
    <t>T213</t>
  </si>
  <si>
    <t>1190002778</t>
  </si>
  <si>
    <t>TFJ078</t>
  </si>
  <si>
    <t>FCH15198CE4</t>
  </si>
  <si>
    <t>T122</t>
  </si>
  <si>
    <t>1190003484</t>
  </si>
  <si>
    <t>TFJ780</t>
  </si>
  <si>
    <t>FCH15198CE5</t>
  </si>
  <si>
    <t>1190002815</t>
  </si>
  <si>
    <t>TFJ102</t>
  </si>
  <si>
    <t>FCH15198CE6</t>
  </si>
  <si>
    <t>1190003235</t>
  </si>
  <si>
    <t>TFJ530</t>
  </si>
  <si>
    <t>FCH15198CEK</t>
  </si>
  <si>
    <t>T754</t>
  </si>
  <si>
    <t>1190003496</t>
  </si>
  <si>
    <t>TFJ792</t>
  </si>
  <si>
    <t>FCH15198CEM</t>
  </si>
  <si>
    <t>T258</t>
  </si>
  <si>
    <t>1190003028</t>
  </si>
  <si>
    <t>TFJ316</t>
  </si>
  <si>
    <t>FCH15198CET</t>
  </si>
  <si>
    <t>T187</t>
  </si>
  <si>
    <t>1190003011</t>
  </si>
  <si>
    <t>TFJ299</t>
  </si>
  <si>
    <t>FCH15198CF0</t>
  </si>
  <si>
    <t>T576</t>
  </si>
  <si>
    <t>1190002765</t>
  </si>
  <si>
    <t>TFJ064</t>
  </si>
  <si>
    <t>FCH15198CF3</t>
  </si>
  <si>
    <t>T012</t>
  </si>
  <si>
    <t>1190003194</t>
  </si>
  <si>
    <t>TFJ489</t>
  </si>
  <si>
    <t>FCH15198CFJ</t>
  </si>
  <si>
    <t>T232</t>
  </si>
  <si>
    <t>1190003032</t>
  </si>
  <si>
    <t>TFJ322</t>
  </si>
  <si>
    <t>FCH15198CG8</t>
  </si>
  <si>
    <t>T069</t>
  </si>
  <si>
    <t>1190003133</t>
  </si>
  <si>
    <t>TFJ428</t>
  </si>
  <si>
    <t>FCH15198CG9</t>
  </si>
  <si>
    <t>1190002998</t>
  </si>
  <si>
    <t>TFJ286</t>
  </si>
  <si>
    <t>FCH15198CGZ</t>
  </si>
  <si>
    <t>T559</t>
  </si>
  <si>
    <t>1190002823</t>
  </si>
  <si>
    <t>TFJ110</t>
  </si>
  <si>
    <t>FCH15198CH0</t>
  </si>
  <si>
    <t>T115</t>
  </si>
  <si>
    <t>1190003108</t>
  </si>
  <si>
    <t>TFJ402</t>
  </si>
  <si>
    <t>FCH15198CH1</t>
  </si>
  <si>
    <t>T771</t>
  </si>
  <si>
    <t>1190005227</t>
  </si>
  <si>
    <t>FCH15198CH3</t>
  </si>
  <si>
    <t>1190002854</t>
  </si>
  <si>
    <t>TFJ142</t>
  </si>
  <si>
    <t>FCH15198CH6</t>
  </si>
  <si>
    <t>T045</t>
  </si>
  <si>
    <t>FCH15198CHH</t>
  </si>
  <si>
    <t>T184</t>
  </si>
  <si>
    <t>1190002818</t>
  </si>
  <si>
    <t>TFJ105</t>
  </si>
  <si>
    <t>FCH15198CHJ</t>
  </si>
  <si>
    <t>T201</t>
  </si>
  <si>
    <t>1190003488</t>
  </si>
  <si>
    <t>TFJ784</t>
  </si>
  <si>
    <t>FCH15198CHP</t>
  </si>
  <si>
    <t>1190002768</t>
  </si>
  <si>
    <t>FCH15198CHR</t>
  </si>
  <si>
    <t>T146</t>
  </si>
  <si>
    <t>1190003013</t>
  </si>
  <si>
    <t>TFJ301</t>
  </si>
  <si>
    <t>FCH15198CHY</t>
  </si>
  <si>
    <t>T182</t>
  </si>
  <si>
    <t>1190003000</t>
  </si>
  <si>
    <t>TFJ288</t>
  </si>
  <si>
    <t>FCH15198CJ2</t>
  </si>
  <si>
    <t>T570</t>
  </si>
  <si>
    <t>1190002964</t>
  </si>
  <si>
    <t>TFJ252</t>
  </si>
  <si>
    <t>FCH15198CJ3</t>
  </si>
  <si>
    <t>T248</t>
  </si>
  <si>
    <t>1190002772</t>
  </si>
  <si>
    <t>TFJ072</t>
  </si>
  <si>
    <t>FCH15198CJ4</t>
  </si>
  <si>
    <t>T151</t>
  </si>
  <si>
    <t>1190002937</t>
  </si>
  <si>
    <t>TFJ225</t>
  </si>
  <si>
    <t>FCH15198CJ5</t>
  </si>
  <si>
    <t>T070</t>
  </si>
  <si>
    <t>1190003489</t>
  </si>
  <si>
    <t>TFJ785</t>
  </si>
  <si>
    <t>FCH15198CJH</t>
  </si>
  <si>
    <t>1190003240</t>
  </si>
  <si>
    <t>TFJ535</t>
  </si>
  <si>
    <t>FCH15198CJK</t>
  </si>
  <si>
    <t>T156</t>
  </si>
  <si>
    <t>1190002887</t>
  </si>
  <si>
    <t>TFJ175</t>
  </si>
  <si>
    <t>FCH15198CKL</t>
  </si>
  <si>
    <t>T042</t>
  </si>
  <si>
    <t>1190002945</t>
  </si>
  <si>
    <t>TFJ233</t>
  </si>
  <si>
    <t>FCH15198CKU</t>
  </si>
  <si>
    <t>T219</t>
  </si>
  <si>
    <t>1190003092</t>
  </si>
  <si>
    <t>TFJ383</t>
  </si>
  <si>
    <t>FCH15198CLC</t>
  </si>
  <si>
    <t>1190002886</t>
  </si>
  <si>
    <t>TFJ174</t>
  </si>
  <si>
    <t>FCH15198CPD</t>
  </si>
  <si>
    <t>T564</t>
  </si>
  <si>
    <t>FCH15198CPE</t>
  </si>
  <si>
    <t>1190003043</t>
  </si>
  <si>
    <t>TFJ333</t>
  </si>
  <si>
    <t>FCH15198CPG</t>
  </si>
  <si>
    <t>T215</t>
  </si>
  <si>
    <t>FCH15198CPJ</t>
  </si>
  <si>
    <t>T621</t>
  </si>
  <si>
    <t>1190002958</t>
  </si>
  <si>
    <t>TFJ246</t>
  </si>
  <si>
    <t>FCH15198CPQ</t>
  </si>
  <si>
    <t>T186</t>
  </si>
  <si>
    <t>1190002997</t>
  </si>
  <si>
    <t>TFJ285</t>
  </si>
  <si>
    <t>FCH15198CQ5</t>
  </si>
  <si>
    <t>T052</t>
  </si>
  <si>
    <t>1190003275</t>
  </si>
  <si>
    <t>TFJ571</t>
  </si>
  <si>
    <t>FCH15198CQQ</t>
  </si>
  <si>
    <t>T241</t>
  </si>
  <si>
    <t>1190003033</t>
  </si>
  <si>
    <t>TFJ323</t>
  </si>
  <si>
    <t>FCH15198CR3</t>
  </si>
  <si>
    <t>TT008</t>
  </si>
  <si>
    <t>FCH15198CRE</t>
  </si>
  <si>
    <t>T191</t>
  </si>
  <si>
    <t>1190003023</t>
  </si>
  <si>
    <t>TFJ311</t>
  </si>
  <si>
    <t>FCH15198CRF</t>
  </si>
  <si>
    <t>T249</t>
  </si>
  <si>
    <t>1190003066</t>
  </si>
  <si>
    <t>TFJ357</t>
  </si>
  <si>
    <t>FCH15198CRG</t>
  </si>
  <si>
    <t>T756</t>
  </si>
  <si>
    <t>1190003024</t>
  </si>
  <si>
    <t>TFJ312</t>
  </si>
  <si>
    <t>FCH15198CRL</t>
  </si>
  <si>
    <t>T204</t>
  </si>
  <si>
    <t>1190002957</t>
  </si>
  <si>
    <t>TFJ245</t>
  </si>
  <si>
    <t>FCH15198CRN</t>
  </si>
  <si>
    <t>T772</t>
  </si>
  <si>
    <t>FCH15198CRZ</t>
  </si>
  <si>
    <t>T163</t>
  </si>
  <si>
    <t>FCH15198CSF</t>
  </si>
  <si>
    <t>T059</t>
  </si>
  <si>
    <t>FCH15198CSL</t>
  </si>
  <si>
    <t>T119</t>
  </si>
  <si>
    <t>FCH15198CSM</t>
  </si>
  <si>
    <t>FCH15198CSP</t>
  </si>
  <si>
    <t>1190002885</t>
  </si>
  <si>
    <t>TFJ173</t>
  </si>
  <si>
    <t>FCH15198CSS</t>
  </si>
  <si>
    <t>T256</t>
  </si>
  <si>
    <t>1190002917</t>
  </si>
  <si>
    <t>TFJ205</t>
  </si>
  <si>
    <t>FCH15198CSU</t>
  </si>
  <si>
    <t>T126</t>
  </si>
  <si>
    <t>1190002755</t>
  </si>
  <si>
    <t>TFJ054</t>
  </si>
  <si>
    <t>FCH15198CSW</t>
  </si>
  <si>
    <t>T556</t>
  </si>
  <si>
    <t>1190003053</t>
  </si>
  <si>
    <t>TFJ344</t>
  </si>
  <si>
    <t>FCH15198CSY</t>
  </si>
  <si>
    <t>T295</t>
  </si>
  <si>
    <t>FCH15198CSZ</t>
  </si>
  <si>
    <t>T145</t>
  </si>
  <si>
    <t>1190003217</t>
  </si>
  <si>
    <t>TFJ512</t>
  </si>
  <si>
    <t>FCH15198CTG</t>
  </si>
  <si>
    <t>T167</t>
  </si>
  <si>
    <t>1190003106</t>
  </si>
  <si>
    <t>TFJ398</t>
  </si>
  <si>
    <t>FCH15198CU0</t>
  </si>
  <si>
    <t>1190002910</t>
  </si>
  <si>
    <t>TFJ198</t>
  </si>
  <si>
    <t>FCH15198CU9</t>
  </si>
  <si>
    <t>1190003292</t>
  </si>
  <si>
    <t>TFJ588</t>
  </si>
  <si>
    <t>FCH15198CUG</t>
  </si>
  <si>
    <t>T200</t>
  </si>
  <si>
    <t>1190003044</t>
  </si>
  <si>
    <t>TFJ334</t>
  </si>
  <si>
    <t>FCH15198CUL</t>
  </si>
  <si>
    <t>TT002</t>
  </si>
  <si>
    <t>FCH15198CUT</t>
  </si>
  <si>
    <t>T229</t>
  </si>
  <si>
    <t>FCH15198CV1</t>
  </si>
  <si>
    <t>T254</t>
  </si>
  <si>
    <t>1190002880</t>
  </si>
  <si>
    <t>TFJ168</t>
  </si>
  <si>
    <t>FCH15198CV9</t>
  </si>
  <si>
    <t>1150001272</t>
  </si>
  <si>
    <t>TFJ388</t>
  </si>
  <si>
    <t>FCH15198CVH</t>
  </si>
  <si>
    <t>T239</t>
  </si>
  <si>
    <t>1190002871</t>
  </si>
  <si>
    <t>TFJ159</t>
  </si>
  <si>
    <t>FCH15198CVW</t>
  </si>
  <si>
    <t>T531</t>
  </si>
  <si>
    <t>1190003059</t>
  </si>
  <si>
    <t>TFJ350</t>
  </si>
  <si>
    <t>FCH15198CWY</t>
  </si>
  <si>
    <t>T246</t>
  </si>
  <si>
    <t>1190003234</t>
  </si>
  <si>
    <t>TFJ529</t>
  </si>
  <si>
    <t>FCH15198CX5</t>
  </si>
  <si>
    <t>T192</t>
  </si>
  <si>
    <t>1190003029</t>
  </si>
  <si>
    <t>TFJ317</t>
  </si>
  <si>
    <t>FCH15198CXB</t>
  </si>
  <si>
    <t>T618</t>
  </si>
  <si>
    <t>1190003047</t>
  </si>
  <si>
    <t>TFJ337</t>
  </si>
  <si>
    <t>FCH15198CXM</t>
  </si>
  <si>
    <t>T044</t>
  </si>
  <si>
    <t>1190002974</t>
  </si>
  <si>
    <t>TFJ262</t>
  </si>
  <si>
    <t>FCH15198CYD</t>
  </si>
  <si>
    <t>T053</t>
  </si>
  <si>
    <t>FCH15198CYH</t>
  </si>
  <si>
    <t>T774</t>
  </si>
  <si>
    <t>1190002757</t>
  </si>
  <si>
    <t>FCH15198CZN</t>
  </si>
  <si>
    <t>T250</t>
  </si>
  <si>
    <t>1190002922</t>
  </si>
  <si>
    <t>TFJ210</t>
  </si>
  <si>
    <t>FCH15198D7G</t>
  </si>
  <si>
    <t>T004</t>
  </si>
  <si>
    <t>1190003173</t>
  </si>
  <si>
    <t>TFJ468</t>
  </si>
  <si>
    <t>FCH15198DC7</t>
  </si>
  <si>
    <t>T797</t>
  </si>
  <si>
    <t>1190003497</t>
  </si>
  <si>
    <t>TFJ793</t>
  </si>
  <si>
    <t>FCH15198DC8</t>
  </si>
  <si>
    <t>T073</t>
  </si>
  <si>
    <t>1190002889</t>
  </si>
  <si>
    <t>TFJ177</t>
  </si>
  <si>
    <t>FCH15198DC9</t>
  </si>
  <si>
    <t>T311</t>
  </si>
  <si>
    <t>1190003004</t>
  </si>
  <si>
    <t>TFJ292</t>
  </si>
  <si>
    <t>FCH15198DCW</t>
  </si>
  <si>
    <t>T060</t>
  </si>
  <si>
    <t>FCH15198DD0</t>
  </si>
  <si>
    <t>T778</t>
  </si>
  <si>
    <t>1220003755</t>
  </si>
  <si>
    <t>TFJ918</t>
  </si>
  <si>
    <t>FCH15198DD2</t>
  </si>
  <si>
    <t>1190003153</t>
  </si>
  <si>
    <t>TFJ448</t>
  </si>
  <si>
    <t>FCH15198DE4</t>
  </si>
  <si>
    <t>T089</t>
  </si>
  <si>
    <t>FCH15198DE5</t>
  </si>
  <si>
    <t>T569</t>
  </si>
  <si>
    <t>1190002865</t>
  </si>
  <si>
    <t>TFJ153</t>
  </si>
  <si>
    <t>FCH15198DEA</t>
  </si>
  <si>
    <t>T169</t>
  </si>
  <si>
    <t>1190002897</t>
  </si>
  <si>
    <t>TFJ185</t>
  </si>
  <si>
    <t>FCH15198DEC</t>
  </si>
  <si>
    <t>T039</t>
  </si>
  <si>
    <t>1190003237</t>
  </si>
  <si>
    <t>TFJ532</t>
  </si>
  <si>
    <t>FCH15198DED</t>
  </si>
  <si>
    <t>T291</t>
  </si>
  <si>
    <t>1190003052</t>
  </si>
  <si>
    <t>TFJ342</t>
  </si>
  <si>
    <t>FCH15198MJC</t>
  </si>
  <si>
    <t>T287</t>
  </si>
  <si>
    <t>1190003256</t>
  </si>
  <si>
    <t>TFJ552</t>
  </si>
  <si>
    <t>FCH15198ML2</t>
  </si>
  <si>
    <t>1190002968</t>
  </si>
  <si>
    <t>TFJ256</t>
  </si>
  <si>
    <t>FCH15198MLC</t>
  </si>
  <si>
    <t>T593</t>
  </si>
  <si>
    <t>1190002969</t>
  </si>
  <si>
    <t>TFJ257</t>
  </si>
  <si>
    <t>FCH15198MLD</t>
  </si>
  <si>
    <t>T274</t>
  </si>
  <si>
    <t>1190002760</t>
  </si>
  <si>
    <t>TFJ059</t>
  </si>
  <si>
    <t>FCH15198MP1</t>
  </si>
  <si>
    <t>1190002986</t>
  </si>
  <si>
    <t>TFJ274</t>
  </si>
  <si>
    <t>FCH15198MP2</t>
  </si>
  <si>
    <t>T515</t>
  </si>
  <si>
    <t>1190003001</t>
  </si>
  <si>
    <t>TFJ289</t>
  </si>
  <si>
    <t>FCH15198N8V</t>
  </si>
  <si>
    <t>1190002987</t>
  </si>
  <si>
    <t>TFJ275</t>
  </si>
  <si>
    <t>FCH15198NCY</t>
  </si>
  <si>
    <t>T102</t>
  </si>
  <si>
    <t>1190003204</t>
  </si>
  <si>
    <t>TFJ499</t>
  </si>
  <si>
    <t>FCH15198NDN</t>
  </si>
  <si>
    <t>T616</t>
  </si>
  <si>
    <t>1190003200</t>
  </si>
  <si>
    <t>TFJ495</t>
  </si>
  <si>
    <t>FCH15198P11</t>
  </si>
  <si>
    <t>T281</t>
  </si>
  <si>
    <t>1190002951</t>
  </si>
  <si>
    <t>TFJ239</t>
  </si>
  <si>
    <t>FCH15198P39</t>
  </si>
  <si>
    <t>T199</t>
  </si>
  <si>
    <t>1190002973</t>
  </si>
  <si>
    <t>TFJ261</t>
  </si>
  <si>
    <t>FCH15198UH1</t>
  </si>
  <si>
    <t>T625</t>
  </si>
  <si>
    <t>1190002999</t>
  </si>
  <si>
    <t>TFJ287</t>
  </si>
  <si>
    <t>FCH15198UJ6</t>
  </si>
  <si>
    <t>T209</t>
  </si>
  <si>
    <t>1190003491</t>
  </si>
  <si>
    <t>TFJ787</t>
  </si>
  <si>
    <t>FCH15198UJH</t>
  </si>
  <si>
    <t>T128</t>
  </si>
  <si>
    <t>1190002921</t>
  </si>
  <si>
    <t>TFJ209</t>
  </si>
  <si>
    <t>FCH15198UK8</t>
  </si>
  <si>
    <t>1190003487</t>
  </si>
  <si>
    <t>TFJ783</t>
  </si>
  <si>
    <t>FCH15198UKB</t>
  </si>
  <si>
    <t>T149</t>
  </si>
  <si>
    <t>1190003453</t>
  </si>
  <si>
    <t>TFJ749</t>
  </si>
  <si>
    <t>FCH15198UKW</t>
  </si>
  <si>
    <t>1190003181</t>
  </si>
  <si>
    <t>TFJ476</t>
  </si>
  <si>
    <t>FCH15198UL3</t>
  </si>
  <si>
    <t>T029</t>
  </si>
  <si>
    <t>1190003242</t>
  </si>
  <si>
    <t>TFJ537</t>
  </si>
  <si>
    <t>FCH15198UL6</t>
  </si>
  <si>
    <t>T260</t>
  </si>
  <si>
    <t>1190002950</t>
  </si>
  <si>
    <t>TFJ238</t>
  </si>
  <si>
    <t>FCH15198UM9</t>
  </si>
  <si>
    <t>T221</t>
  </si>
  <si>
    <t>1190002941</t>
  </si>
  <si>
    <t>TFJ229</t>
  </si>
  <si>
    <t>FCH15198UMF</t>
  </si>
  <si>
    <t>T498</t>
  </si>
  <si>
    <t>1190003045</t>
  </si>
  <si>
    <t>TFJ335</t>
  </si>
  <si>
    <t>FCH15198UN6</t>
  </si>
  <si>
    <t>T116</t>
  </si>
  <si>
    <t>1190002756</t>
  </si>
  <si>
    <t>TFJ055</t>
  </si>
  <si>
    <t>FCH15198UN9</t>
  </si>
  <si>
    <t>1190002799</t>
  </si>
  <si>
    <t>TFJ099</t>
  </si>
  <si>
    <t>FCH15198UNV</t>
  </si>
  <si>
    <t>1190003039</t>
  </si>
  <si>
    <t>TFJ329</t>
  </si>
  <si>
    <t>FCH15198UPB</t>
  </si>
  <si>
    <t>T757</t>
  </si>
  <si>
    <t>1190003081</t>
  </si>
  <si>
    <t>TFJ372</t>
  </si>
  <si>
    <t>FCH15198USH</t>
  </si>
  <si>
    <t>T034</t>
  </si>
  <si>
    <t>FCH15198USK</t>
  </si>
  <si>
    <t>T162</t>
  </si>
  <si>
    <t>1190003494</t>
  </si>
  <si>
    <t>TFJ790</t>
  </si>
  <si>
    <t>FCH15198USL</t>
  </si>
  <si>
    <t>T135</t>
  </si>
  <si>
    <t>1190003167</t>
  </si>
  <si>
    <t>TFJ462</t>
  </si>
  <si>
    <t>FCH15198USM</t>
  </si>
  <si>
    <t>T269</t>
  </si>
  <si>
    <t>1190003238</t>
  </si>
  <si>
    <t>TFJ533</t>
  </si>
  <si>
    <t>FCH15198USP</t>
  </si>
  <si>
    <t>T525</t>
  </si>
  <si>
    <t>1190003009</t>
  </si>
  <si>
    <t>TFJ297</t>
  </si>
  <si>
    <t>FCH15198USR</t>
  </si>
  <si>
    <t>T643</t>
  </si>
  <si>
    <t>1190003056</t>
  </si>
  <si>
    <t>TFJ347</t>
  </si>
  <si>
    <t>FCH15198USS</t>
  </si>
  <si>
    <t>T302</t>
  </si>
  <si>
    <t>1190002936</t>
  </si>
  <si>
    <t>TFJ224</t>
  </si>
  <si>
    <t>FCH15198UST</t>
  </si>
  <si>
    <t>T208</t>
  </si>
  <si>
    <t>1190003122</t>
  </si>
  <si>
    <t>TFJ417</t>
  </si>
  <si>
    <t>FCH15198USV</t>
  </si>
  <si>
    <t>T230</t>
  </si>
  <si>
    <t>1190002934</t>
  </si>
  <si>
    <t>TFJ222</t>
  </si>
  <si>
    <t>FCH15198USZ</t>
  </si>
  <si>
    <t>T129</t>
  </si>
  <si>
    <t>1190003289</t>
  </si>
  <si>
    <t>TFJ585</t>
  </si>
  <si>
    <t>FCH15198UT1</t>
  </si>
  <si>
    <t>T755</t>
  </si>
  <si>
    <t>1190003073</t>
  </si>
  <si>
    <t>TFJ364</t>
  </si>
  <si>
    <t>FCH15198UT2</t>
  </si>
  <si>
    <t>T173</t>
  </si>
  <si>
    <t>1190003451</t>
  </si>
  <si>
    <t>TFJ747</t>
  </si>
  <si>
    <t>FCH15198UTA</t>
  </si>
  <si>
    <t>1190003103</t>
  </si>
  <si>
    <t>TFJ395</t>
  </si>
  <si>
    <t>FCH15198UTG</t>
  </si>
  <si>
    <t>T180</t>
  </si>
  <si>
    <t>1190002874</t>
  </si>
  <si>
    <t>TFJ162</t>
  </si>
  <si>
    <t>FCH15198UTK</t>
  </si>
  <si>
    <t>T174</t>
  </si>
  <si>
    <t>1190002924</t>
  </si>
  <si>
    <t>TFJ212</t>
  </si>
  <si>
    <t>FCH15198UTL</t>
  </si>
  <si>
    <t>T159</t>
  </si>
  <si>
    <t>FCH15198UTT</t>
  </si>
  <si>
    <t>1190003245</t>
  </si>
  <si>
    <t>TFJ540</t>
  </si>
  <si>
    <t>FCH15198UTY</t>
  </si>
  <si>
    <t>T166</t>
  </si>
  <si>
    <t>1190002903</t>
  </si>
  <si>
    <t>TFJ191</t>
  </si>
  <si>
    <t>FCH15198UTZ</t>
  </si>
  <si>
    <t>1190003284</t>
  </si>
  <si>
    <t>TFJ580</t>
  </si>
  <si>
    <t>FCH15198UU0</t>
  </si>
  <si>
    <t>T537</t>
  </si>
  <si>
    <t>1190003201</t>
  </si>
  <si>
    <t>TFJ496</t>
  </si>
  <si>
    <t>FCH15198UU4</t>
  </si>
  <si>
    <t>T645</t>
  </si>
  <si>
    <t>1190003158</t>
  </si>
  <si>
    <t>TFJ453</t>
  </si>
  <si>
    <t>FCH15198UU5</t>
  </si>
  <si>
    <t>T641</t>
  </si>
  <si>
    <t>1190003171</t>
  </si>
  <si>
    <t>TFJ466</t>
  </si>
  <si>
    <t>FCH15198UU6</t>
  </si>
  <si>
    <t>T770</t>
  </si>
  <si>
    <t>FCH15198UU7</t>
  </si>
  <si>
    <t>T118</t>
  </si>
  <si>
    <t>1190003115</t>
  </si>
  <si>
    <t>TFJ410</t>
  </si>
  <si>
    <t>FCH15198UUG</t>
  </si>
  <si>
    <t>T207</t>
  </si>
  <si>
    <t>1190002961</t>
  </si>
  <si>
    <t>TFJ249</t>
  </si>
  <si>
    <t>FCH15198UUM</t>
  </si>
  <si>
    <t>T210</t>
  </si>
  <si>
    <t>1190003026</t>
  </si>
  <si>
    <t>TFJ314</t>
  </si>
  <si>
    <t>FCH15198UUU</t>
  </si>
  <si>
    <t>T307</t>
  </si>
  <si>
    <t>1190003455</t>
  </si>
  <si>
    <t>TFJ751</t>
  </si>
  <si>
    <t>FCH15198UUW</t>
  </si>
  <si>
    <t>T298</t>
  </si>
  <si>
    <t>1190003454</t>
  </si>
  <si>
    <t>TFJ750</t>
  </si>
  <si>
    <t>FCH15198UUX</t>
  </si>
  <si>
    <t>T094</t>
  </si>
  <si>
    <t>1190002828</t>
  </si>
  <si>
    <t>TFJ115</t>
  </si>
  <si>
    <t>FCH15198UUZ</t>
  </si>
  <si>
    <t>1190003465</t>
  </si>
  <si>
    <t>TFJ761</t>
  </si>
  <si>
    <t>FCH15198UV2</t>
  </si>
  <si>
    <t>T160</t>
  </si>
  <si>
    <t>1190003466</t>
  </si>
  <si>
    <t>TFJ762</t>
  </si>
  <si>
    <t>FCH15198UV5</t>
  </si>
  <si>
    <t>T528</t>
  </si>
  <si>
    <t>1190003254</t>
  </si>
  <si>
    <t>TFJ550</t>
  </si>
  <si>
    <t>FCH15198UV6</t>
  </si>
  <si>
    <t>T530</t>
  </si>
  <si>
    <t>1190002905</t>
  </si>
  <si>
    <t>TFJ193</t>
  </si>
  <si>
    <t>FCH15198UV7</t>
  </si>
  <si>
    <t>T546</t>
  </si>
  <si>
    <t>1190002948</t>
  </si>
  <si>
    <t>TFJ236</t>
  </si>
  <si>
    <t>FCH15198UV8</t>
  </si>
  <si>
    <t>T185</t>
  </si>
  <si>
    <t>1190003077</t>
  </si>
  <si>
    <t>TFJ368</t>
  </si>
  <si>
    <t>FCH15198UV9</t>
  </si>
  <si>
    <t>T235</t>
  </si>
  <si>
    <t>1190003165</t>
  </si>
  <si>
    <t>TFJ460</t>
  </si>
  <si>
    <t>FCH15198UVA</t>
  </si>
  <si>
    <t>T547</t>
  </si>
  <si>
    <t>1190003178</t>
  </si>
  <si>
    <t>TFJ473</t>
  </si>
  <si>
    <t>FCH15198UVB</t>
  </si>
  <si>
    <t>T247</t>
  </si>
  <si>
    <t>1190003186</t>
  </si>
  <si>
    <t>TFJ481</t>
  </si>
  <si>
    <t>FCH15198UVD</t>
  </si>
  <si>
    <t>TT014</t>
  </si>
  <si>
    <t>1190003203</t>
  </si>
  <si>
    <t>TFJ498</t>
  </si>
  <si>
    <t>FCH15198UVF</t>
  </si>
  <si>
    <t>1190003076</t>
  </si>
  <si>
    <t>TFJ367</t>
  </si>
  <si>
    <t>FCH15198UVH</t>
  </si>
  <si>
    <t>T212</t>
  </si>
  <si>
    <t>1190003463</t>
  </si>
  <si>
    <t>TFJ759</t>
  </si>
  <si>
    <t>FCH15198UVJ</t>
  </si>
  <si>
    <t>1190002977</t>
  </si>
  <si>
    <t>TFJ265</t>
  </si>
  <si>
    <t>FCH15198UVP</t>
  </si>
  <si>
    <t>T571</t>
  </si>
  <si>
    <t>1190002872</t>
  </si>
  <si>
    <t>TFJ160</t>
  </si>
  <si>
    <t>FCH15198UVQ</t>
  </si>
  <si>
    <t>T262</t>
  </si>
  <si>
    <t>FCH15198UVR</t>
  </si>
  <si>
    <t>T226</t>
  </si>
  <si>
    <t>1190003464</t>
  </si>
  <si>
    <t>TFJ760</t>
  </si>
  <si>
    <t>FCH15198UVS</t>
  </si>
  <si>
    <t>T500</t>
  </si>
  <si>
    <t>1190003154</t>
  </si>
  <si>
    <t>TFJ449</t>
  </si>
  <si>
    <t>FCH15198UVX</t>
  </si>
  <si>
    <t>1190003179</t>
  </si>
  <si>
    <t>TFJ474</t>
  </si>
  <si>
    <t>FCH15198UW0</t>
  </si>
  <si>
    <t>T233</t>
  </si>
  <si>
    <t>1190003187</t>
  </si>
  <si>
    <t>TFJ482</t>
  </si>
  <si>
    <t>FCH15198UW1</t>
  </si>
  <si>
    <t>T176</t>
  </si>
  <si>
    <t>1190003490</t>
  </si>
  <si>
    <t>TFJ786</t>
  </si>
  <si>
    <t>FCH15198VRQ</t>
  </si>
  <si>
    <t>T164</t>
  </si>
  <si>
    <t>1190002883</t>
  </si>
  <si>
    <t>TFJ171</t>
  </si>
  <si>
    <t>FCH15198VSB</t>
  </si>
  <si>
    <t>T054</t>
  </si>
  <si>
    <t>FCH15198W18</t>
  </si>
  <si>
    <t>T175</t>
  </si>
  <si>
    <t>1190002890</t>
  </si>
  <si>
    <t>TFJ178</t>
  </si>
  <si>
    <t>FCH15198W19</t>
  </si>
  <si>
    <t>T541</t>
  </si>
  <si>
    <t>1190003218</t>
  </si>
  <si>
    <t>TFJ513</t>
  </si>
  <si>
    <t>FCH15198W1X</t>
  </si>
  <si>
    <t>T507</t>
  </si>
  <si>
    <t>1190003197</t>
  </si>
  <si>
    <t>TFJ492</t>
  </si>
  <si>
    <t>FCH15198WEJ</t>
  </si>
  <si>
    <t>T626</t>
  </si>
  <si>
    <t>1190003461</t>
  </si>
  <si>
    <t>TFJ757</t>
  </si>
  <si>
    <t>FCH15198WEK</t>
  </si>
  <si>
    <t>T540</t>
  </si>
  <si>
    <t>1190002949</t>
  </si>
  <si>
    <t>TFJ237</t>
  </si>
  <si>
    <t>FCH15198WLT</t>
  </si>
  <si>
    <t>T561</t>
  </si>
  <si>
    <t>1190003259</t>
  </si>
  <si>
    <t>TFJ555</t>
  </si>
  <si>
    <t>FCH15198WLV</t>
  </si>
  <si>
    <t>T524</t>
  </si>
  <si>
    <t>1190003215</t>
  </si>
  <si>
    <t>TFJ510</t>
  </si>
  <si>
    <t>FCH15198WM0</t>
  </si>
  <si>
    <t>T656</t>
  </si>
  <si>
    <t>1190002866</t>
  </si>
  <si>
    <t>TFJ154</t>
  </si>
  <si>
    <t>FCH15198WNE</t>
  </si>
  <si>
    <t>1190003195</t>
  </si>
  <si>
    <t>TFJ490</t>
  </si>
  <si>
    <t>FCH15198WNH</t>
  </si>
  <si>
    <t>T573</t>
  </si>
  <si>
    <t>1190003252</t>
  </si>
  <si>
    <t>TFJ548</t>
  </si>
  <si>
    <t>FCH15198X3L</t>
  </si>
  <si>
    <t>T072</t>
  </si>
  <si>
    <t>1190003486</t>
  </si>
  <si>
    <t>TFJ782</t>
  </si>
  <si>
    <t>FCH15198XDM</t>
  </si>
  <si>
    <t>T134</t>
  </si>
  <si>
    <t>1190003493</t>
  </si>
  <si>
    <t>TFJ789</t>
  </si>
  <si>
    <t>FCH15198XDR</t>
  </si>
  <si>
    <t>T577</t>
  </si>
  <si>
    <t>1190002963</t>
  </si>
  <si>
    <t>TFJ251</t>
  </si>
  <si>
    <t>FCH15198XEH</t>
  </si>
  <si>
    <t>T520</t>
  </si>
  <si>
    <t>1190002881</t>
  </si>
  <si>
    <t>TFJ169</t>
  </si>
  <si>
    <t>FCH15198XEP</t>
  </si>
  <si>
    <t>T504</t>
  </si>
  <si>
    <t>1190002856</t>
  </si>
  <si>
    <t>TFJ144</t>
  </si>
  <si>
    <t>FCH15198XF1</t>
  </si>
  <si>
    <t>1190002960</t>
  </si>
  <si>
    <t>TFJ248</t>
  </si>
  <si>
    <t>FCH15198XFX</t>
  </si>
  <si>
    <t>1190003176</t>
  </si>
  <si>
    <t>TFJ471</t>
  </si>
  <si>
    <t>FCH15198XG1</t>
  </si>
  <si>
    <t>T553</t>
  </si>
  <si>
    <t>1190003012</t>
  </si>
  <si>
    <t>TFJ300</t>
  </si>
  <si>
    <t>FCH15198XG4</t>
  </si>
  <si>
    <t>1190002898</t>
  </si>
  <si>
    <t>TFJ186</t>
  </si>
  <si>
    <t>FCH15198XG7</t>
  </si>
  <si>
    <t>T648</t>
  </si>
  <si>
    <t>1190003157</t>
  </si>
  <si>
    <t>TFJ452</t>
  </si>
  <si>
    <t>FCH15198XKS</t>
  </si>
  <si>
    <t>T048</t>
  </si>
  <si>
    <t>1190003251</t>
  </si>
  <si>
    <t>TFJ547</t>
  </si>
  <si>
    <t>FCH15198XM0</t>
  </si>
  <si>
    <t>T252</t>
  </si>
  <si>
    <t>1190002908</t>
  </si>
  <si>
    <t>TFJ196</t>
  </si>
  <si>
    <t>FCH15198XPP</t>
  </si>
  <si>
    <t>T218</t>
  </si>
  <si>
    <t>1190003093</t>
  </si>
  <si>
    <t>TFJ384</t>
  </si>
  <si>
    <t>FCH15198XRZ</t>
  </si>
  <si>
    <t>T228</t>
  </si>
  <si>
    <t>1190003091</t>
  </si>
  <si>
    <t>TFJ382</t>
  </si>
  <si>
    <t>FCH15198XVE</t>
  </si>
  <si>
    <t>T091</t>
  </si>
  <si>
    <t>FCH15198XVF</t>
  </si>
  <si>
    <t>1190003038</t>
  </si>
  <si>
    <t>TFJ328</t>
  </si>
  <si>
    <t>FCH15198XVQ</t>
  </si>
  <si>
    <t>1190003166</t>
  </si>
  <si>
    <t>TFJ461</t>
  </si>
  <si>
    <t>FCH15198XWQ</t>
  </si>
  <si>
    <t>T542</t>
  </si>
  <si>
    <t>1190003221</t>
  </si>
  <si>
    <t>TFJ516</t>
  </si>
  <si>
    <t>FCH15198XYZ</t>
  </si>
  <si>
    <t>T568</t>
  </si>
  <si>
    <t>1190003280</t>
  </si>
  <si>
    <t>TFJ576</t>
  </si>
  <si>
    <t>FCH15198Y06</t>
  </si>
  <si>
    <t>T533</t>
  </si>
  <si>
    <t>1190003241</t>
  </si>
  <si>
    <t>TFJ536</t>
  </si>
  <si>
    <t>FCH15198Y0E</t>
  </si>
  <si>
    <t>T064</t>
  </si>
  <si>
    <t>1190002863</t>
  </si>
  <si>
    <t>TFJ151</t>
  </si>
  <si>
    <t>FCH15198Y26</t>
  </si>
  <si>
    <t>1190002817</t>
  </si>
  <si>
    <t>TFJ104</t>
  </si>
  <si>
    <t>FCH15198Y27</t>
  </si>
  <si>
    <t>T123</t>
  </si>
  <si>
    <t>1190002888</t>
  </si>
  <si>
    <t>TFJ176</t>
  </si>
  <si>
    <t>FCH15198Y2C</t>
  </si>
  <si>
    <t>T265</t>
  </si>
  <si>
    <t>1190003243</t>
  </si>
  <si>
    <t>TFJ538</t>
  </si>
  <si>
    <t>FCH15198Y2D</t>
  </si>
  <si>
    <t>T509</t>
  </si>
  <si>
    <t>1190003449</t>
  </si>
  <si>
    <t>TFJ745</t>
  </si>
  <si>
    <t>FCH15198Y53</t>
  </si>
  <si>
    <t>1190002892</t>
  </si>
  <si>
    <t>TFJ180</t>
  </si>
  <si>
    <t>FCH15198Y62</t>
  </si>
  <si>
    <t>T190</t>
  </si>
  <si>
    <t>1190003067</t>
  </si>
  <si>
    <t>TFJ358</t>
  </si>
  <si>
    <t>FCH15198Y6L</t>
  </si>
  <si>
    <t>1190003460</t>
  </si>
  <si>
    <t>TFJ756</t>
  </si>
  <si>
    <t>FCH15198Y6M</t>
  </si>
  <si>
    <t>T090</t>
  </si>
  <si>
    <t>FCH15198Y73</t>
  </si>
  <si>
    <t>T536</t>
  </si>
  <si>
    <t>1190003222</t>
  </si>
  <si>
    <t>TFJ517</t>
  </si>
  <si>
    <t>FCH15198YHM</t>
  </si>
  <si>
    <t>T222</t>
  </si>
  <si>
    <t>FCH15198YHQ</t>
  </si>
  <si>
    <t>T214</t>
  </si>
  <si>
    <t>FCH15198YHT</t>
  </si>
  <si>
    <t>T168</t>
  </si>
  <si>
    <t>1190002789</t>
  </si>
  <si>
    <t>TFJ089</t>
  </si>
  <si>
    <t>FCH15198YMK</t>
  </si>
  <si>
    <t>T245</t>
  </si>
  <si>
    <t>1190003172</t>
  </si>
  <si>
    <t>TFJ467</t>
  </si>
  <si>
    <t>FCH15198YNW</t>
  </si>
  <si>
    <t>T015</t>
  </si>
  <si>
    <t>1190002896</t>
  </si>
  <si>
    <t>TFJ184</t>
  </si>
  <si>
    <t>FCH15199MLR</t>
  </si>
  <si>
    <t>1190003214</t>
  </si>
  <si>
    <t>TFJ509</t>
  </si>
  <si>
    <t>FCH15199N22</t>
  </si>
  <si>
    <t>FCH15199N23</t>
  </si>
  <si>
    <t>1190003175</t>
  </si>
  <si>
    <t>TFJ470</t>
  </si>
  <si>
    <t>FCH15199Q0Y</t>
  </si>
  <si>
    <t>T136</t>
  </si>
  <si>
    <t>1190002891</t>
  </si>
  <si>
    <t>TFJ179</t>
  </si>
  <si>
    <t>FCH15199Q0Z</t>
  </si>
  <si>
    <t>T165</t>
  </si>
  <si>
    <t>FCH15199QF1</t>
  </si>
  <si>
    <t>1150000263</t>
  </si>
  <si>
    <t>ATA089</t>
  </si>
  <si>
    <t>ATA187</t>
  </si>
  <si>
    <t>FCH1520.YN6</t>
  </si>
  <si>
    <t>1190002911</t>
  </si>
  <si>
    <t>TFJ199</t>
  </si>
  <si>
    <t>FCH1520800Z</t>
  </si>
  <si>
    <t>T087</t>
  </si>
  <si>
    <t>1190003427</t>
  </si>
  <si>
    <t>TFJ723</t>
  </si>
  <si>
    <t>FCH1520801R</t>
  </si>
  <si>
    <t>T259</t>
  </si>
  <si>
    <t>1190002912</t>
  </si>
  <si>
    <t>TFJ200</t>
  </si>
  <si>
    <t>FCH1520804W</t>
  </si>
  <si>
    <t>T161</t>
  </si>
  <si>
    <t>1190002884</t>
  </si>
  <si>
    <t>TFJ172</t>
  </si>
  <si>
    <t>FCH1520809M</t>
  </si>
  <si>
    <t>1190003500</t>
  </si>
  <si>
    <t>TFJ797</t>
  </si>
  <si>
    <t>FCH152080VA</t>
  </si>
  <si>
    <t>T521</t>
  </si>
  <si>
    <t>1190003063</t>
  </si>
  <si>
    <t>TFJ354</t>
  </si>
  <si>
    <t>FCH152080ZE</t>
  </si>
  <si>
    <t>T038</t>
  </si>
  <si>
    <t>FCH1520810J</t>
  </si>
  <si>
    <t>T779</t>
  </si>
  <si>
    <t>1190002919</t>
  </si>
  <si>
    <t>TFJ207</t>
  </si>
  <si>
    <t>FCH1520812N</t>
  </si>
  <si>
    <t>T543</t>
  </si>
  <si>
    <t>FCH1520813M</t>
  </si>
  <si>
    <t>T036</t>
  </si>
  <si>
    <t>1190003184</t>
  </si>
  <si>
    <t>TFJ479</t>
  </si>
  <si>
    <t>FCH1520814D</t>
  </si>
  <si>
    <t>FCH1520814Z</t>
  </si>
  <si>
    <t>T575</t>
  </si>
  <si>
    <t>1190002971</t>
  </si>
  <si>
    <t>TFJ259</t>
  </si>
  <si>
    <t>FCH15208150</t>
  </si>
  <si>
    <t>T264</t>
  </si>
  <si>
    <t>1190003296</t>
  </si>
  <si>
    <t>TFJ592</t>
  </si>
  <si>
    <t>FCH15208151</t>
  </si>
  <si>
    <t>T257</t>
  </si>
  <si>
    <t>1190002918</t>
  </si>
  <si>
    <t>TFJ206</t>
  </si>
  <si>
    <t>FCH1520816A</t>
  </si>
  <si>
    <t>T550</t>
  </si>
  <si>
    <t>1190003199</t>
  </si>
  <si>
    <t>TFJ494</t>
  </si>
  <si>
    <t>FCH1520816Q</t>
  </si>
  <si>
    <t>1190002923</t>
  </si>
  <si>
    <t>TFJ211</t>
  </si>
  <si>
    <t>FCH15208171</t>
  </si>
  <si>
    <t>T255</t>
  </si>
  <si>
    <t>FCH152081WS</t>
  </si>
  <si>
    <t>1190002894</t>
  </si>
  <si>
    <t>TFJ182</t>
  </si>
  <si>
    <t>FCH15208229</t>
  </si>
  <si>
    <t>1190003290</t>
  </si>
  <si>
    <t>TFJ586</t>
  </si>
  <si>
    <t>FCH1520822G</t>
  </si>
  <si>
    <t>T130</t>
  </si>
  <si>
    <t>1190003255</t>
  </si>
  <si>
    <t>TFJ551</t>
  </si>
  <si>
    <t>FCH1520824W</t>
  </si>
  <si>
    <t>T047</t>
  </si>
  <si>
    <t>FCH1520824Z</t>
  </si>
  <si>
    <t>1190002906</t>
  </si>
  <si>
    <t>TFJ194</t>
  </si>
  <si>
    <t>FCH152082S6</t>
  </si>
  <si>
    <t>T243</t>
  </si>
  <si>
    <t>1190003293</t>
  </si>
  <si>
    <t>TFJ589</t>
  </si>
  <si>
    <t>FCH152082UR</t>
  </si>
  <si>
    <t>T088</t>
  </si>
  <si>
    <t>1190003250</t>
  </si>
  <si>
    <t>TFJ546</t>
  </si>
  <si>
    <t>FCH152082Z3</t>
  </si>
  <si>
    <t>FCH1520832X</t>
  </si>
  <si>
    <t>T097</t>
  </si>
  <si>
    <t>1190003164</t>
  </si>
  <si>
    <t>TFJ459</t>
  </si>
  <si>
    <t>FCH1520832Y</t>
  </si>
  <si>
    <t>T082</t>
  </si>
  <si>
    <t>1190003090</t>
  </si>
  <si>
    <t>TFJ381</t>
  </si>
  <si>
    <t>FCH152083W3</t>
  </si>
  <si>
    <t>T205</t>
  </si>
  <si>
    <t>1190002774</t>
  </si>
  <si>
    <t>TFJ074</t>
  </si>
  <si>
    <t>FCH152083WA</t>
  </si>
  <si>
    <t>T050</t>
  </si>
  <si>
    <t>1190003096</t>
  </si>
  <si>
    <t>TFJ387</t>
  </si>
  <si>
    <t>FCH152083X1</t>
  </si>
  <si>
    <t>T623</t>
  </si>
  <si>
    <t>1190003462</t>
  </si>
  <si>
    <t>TFJ758</t>
  </si>
  <si>
    <t>FCH1520844M</t>
  </si>
  <si>
    <t>1150000273</t>
  </si>
  <si>
    <t>ATA099</t>
  </si>
  <si>
    <t>FCH15208XFE</t>
  </si>
  <si>
    <t>1150000227</t>
  </si>
  <si>
    <t>ATA053</t>
  </si>
  <si>
    <t>FCH15208XH6</t>
  </si>
  <si>
    <t>T103</t>
  </si>
  <si>
    <t>1150000222</t>
  </si>
  <si>
    <t>ATA048</t>
  </si>
  <si>
    <t>FCH15208XZS</t>
  </si>
  <si>
    <t>T370</t>
  </si>
  <si>
    <t>1150000215</t>
  </si>
  <si>
    <t>ATA041</t>
  </si>
  <si>
    <t>ATA186/187</t>
  </si>
  <si>
    <t>FCH15228AGC</t>
  </si>
  <si>
    <t>T372</t>
  </si>
  <si>
    <t>ATA042</t>
  </si>
  <si>
    <t>FCH15228B69</t>
  </si>
  <si>
    <t>T101</t>
  </si>
  <si>
    <t>1150000243</t>
  </si>
  <si>
    <t>ATA069</t>
  </si>
  <si>
    <t>FCH15228BAM</t>
  </si>
  <si>
    <t>P004</t>
  </si>
  <si>
    <t>1150000277</t>
  </si>
  <si>
    <t>ATA103</t>
  </si>
  <si>
    <t>FCH15228BLK</t>
  </si>
  <si>
    <t>P003</t>
  </si>
  <si>
    <t>1150000274</t>
  </si>
  <si>
    <t>ATA100</t>
  </si>
  <si>
    <t>FCH15228BMW</t>
  </si>
  <si>
    <t>T512</t>
  </si>
  <si>
    <t>1190003134</t>
  </si>
  <si>
    <t>TFJ429</t>
  </si>
  <si>
    <t>FCH15238RZV</t>
  </si>
  <si>
    <t>T286</t>
  </si>
  <si>
    <t>1190003143</t>
  </si>
  <si>
    <t>TFJ438</t>
  </si>
  <si>
    <t>FCH15238S5Z</t>
  </si>
  <si>
    <t>1190003515</t>
  </si>
  <si>
    <t>TFJ813</t>
  </si>
  <si>
    <t>FCH15238TT4</t>
  </si>
  <si>
    <t>T285</t>
  </si>
  <si>
    <t>1190002790</t>
  </si>
  <si>
    <t>TFJ090</t>
  </si>
  <si>
    <t>FCH15238UDH</t>
  </si>
  <si>
    <t>1190003196</t>
  </si>
  <si>
    <t>TFJ491</t>
  </si>
  <si>
    <t>FCH15238V4Z</t>
  </si>
  <si>
    <t>T590</t>
  </si>
  <si>
    <t>1190002985</t>
  </si>
  <si>
    <t>TFJ273</t>
  </si>
  <si>
    <t>FCH15238V62</t>
  </si>
  <si>
    <t>1190002797</t>
  </si>
  <si>
    <t>TFJ097</t>
  </si>
  <si>
    <t>FCH15238VN7</t>
  </si>
  <si>
    <t>T345</t>
  </si>
  <si>
    <t>1190002984</t>
  </si>
  <si>
    <t>TFJ272</t>
  </si>
  <si>
    <t>FCH15238VRG</t>
  </si>
  <si>
    <t>1190002980</t>
  </si>
  <si>
    <t>TFJ268</t>
  </si>
  <si>
    <t>FCH15238VSJ</t>
  </si>
  <si>
    <t>T292</t>
  </si>
  <si>
    <t>1190003027</t>
  </si>
  <si>
    <t>TFJ315</t>
  </si>
  <si>
    <t>FCH15238VSR</t>
  </si>
  <si>
    <t>T597</t>
  </si>
  <si>
    <t>1190003519</t>
  </si>
  <si>
    <t>TFJ817</t>
  </si>
  <si>
    <t>FCH15238VSU</t>
  </si>
  <si>
    <t>1190003082</t>
  </si>
  <si>
    <t>TFJ373</t>
  </si>
  <si>
    <t>FCH15238VV7</t>
  </si>
  <si>
    <t>T280</t>
  </si>
  <si>
    <t>1190002967</t>
  </si>
  <si>
    <t>TFJ255</t>
  </si>
  <si>
    <t>FCH15238VVB</t>
  </si>
  <si>
    <t>1190003040</t>
  </si>
  <si>
    <t>TFJ330</t>
  </si>
  <si>
    <t>FCH15238VX3</t>
  </si>
  <si>
    <t>T284</t>
  </si>
  <si>
    <t>1190002770</t>
  </si>
  <si>
    <t>TFJ069</t>
  </si>
  <si>
    <t>FCH15238VX5</t>
  </si>
  <si>
    <t>T609</t>
  </si>
  <si>
    <t>1190003075</t>
  </si>
  <si>
    <t>TFJ366</t>
  </si>
  <si>
    <t>FCH15238VX8</t>
  </si>
  <si>
    <t>1190002982</t>
  </si>
  <si>
    <t>TFJ270</t>
  </si>
  <si>
    <t>FCH15238VZB</t>
  </si>
  <si>
    <t>T288</t>
  </si>
  <si>
    <t>1190003188</t>
  </si>
  <si>
    <t>TFJ483</t>
  </si>
  <si>
    <t>FCH15238W9Z</t>
  </si>
  <si>
    <t>1190002861</t>
  </si>
  <si>
    <t>TFJ149</t>
  </si>
  <si>
    <t>FCH15238WA9</t>
  </si>
  <si>
    <t>T615</t>
  </si>
  <si>
    <t>1190003207</t>
  </si>
  <si>
    <t>TFJ502</t>
  </si>
  <si>
    <t>FCH15238WAL</t>
  </si>
  <si>
    <t>T638</t>
  </si>
  <si>
    <t>1190002979</t>
  </si>
  <si>
    <t>TFJ267</t>
  </si>
  <si>
    <t>FCH15238WD1</t>
  </si>
  <si>
    <t>T579</t>
  </si>
  <si>
    <t>1190003517</t>
  </si>
  <si>
    <t>TFJ815</t>
  </si>
  <si>
    <t>FCH15238WDW</t>
  </si>
  <si>
    <t>T610</t>
  </si>
  <si>
    <t>1190003220</t>
  </si>
  <si>
    <t>TFJ515</t>
  </si>
  <si>
    <t>FCH15238WE1</t>
  </si>
  <si>
    <t>T637</t>
  </si>
  <si>
    <t>1190003088</t>
  </si>
  <si>
    <t>TFJ379</t>
  </si>
  <si>
    <t>FCH15238WJ7</t>
  </si>
  <si>
    <t>T289</t>
  </si>
  <si>
    <t>1190002816</t>
  </si>
  <si>
    <t>FCH15238WJA</t>
  </si>
  <si>
    <t>T376</t>
  </si>
  <si>
    <t>1190003037</t>
  </si>
  <si>
    <t>TFJ327</t>
  </si>
  <si>
    <t>FCH15238WJB</t>
  </si>
  <si>
    <t>T283</t>
  </si>
  <si>
    <t>1190002981</t>
  </si>
  <si>
    <t>TFJ269</t>
  </si>
  <si>
    <t>FCH15238WJQ</t>
  </si>
  <si>
    <t>T606</t>
  </si>
  <si>
    <t>1190003520</t>
  </si>
  <si>
    <t>TFJ818</t>
  </si>
  <si>
    <t>FCH15238WJV</t>
  </si>
  <si>
    <t>T596</t>
  </si>
  <si>
    <t>1190002976</t>
  </si>
  <si>
    <t>TFJ264</t>
  </si>
  <si>
    <t>FCH15238WJW</t>
  </si>
  <si>
    <t>T599</t>
  </si>
  <si>
    <t>1190003208</t>
  </si>
  <si>
    <t>TFJ503</t>
  </si>
  <si>
    <t>FCH15238WM8</t>
  </si>
  <si>
    <t>1190002991</t>
  </si>
  <si>
    <t>TFJ279</t>
  </si>
  <si>
    <t>FCH15238WQV</t>
  </si>
  <si>
    <t>T591</t>
  </si>
  <si>
    <t>1190003213</t>
  </si>
  <si>
    <t>TFJ508</t>
  </si>
  <si>
    <t>FCH15238WSC</t>
  </si>
  <si>
    <t>T294</t>
  </si>
  <si>
    <t>1190003060</t>
  </si>
  <si>
    <t>TFJ351</t>
  </si>
  <si>
    <t>FCH15238WSD</t>
  </si>
  <si>
    <t>T587</t>
  </si>
  <si>
    <t>1190003516</t>
  </si>
  <si>
    <t>TFJ814</t>
  </si>
  <si>
    <t>FCH15238WWD</t>
  </si>
  <si>
    <t>1190002798</t>
  </si>
  <si>
    <t>TFJ098</t>
  </si>
  <si>
    <t>FCH15238WXV</t>
  </si>
  <si>
    <t>1190003141</t>
  </si>
  <si>
    <t>TFJ436</t>
  </si>
  <si>
    <t>FCH15238XLH</t>
  </si>
  <si>
    <t>T076</t>
  </si>
  <si>
    <t>1190003078</t>
  </si>
  <si>
    <t>TFJ369</t>
  </si>
  <si>
    <t>FCH15238XMD</t>
  </si>
  <si>
    <t>T535</t>
  </si>
  <si>
    <t>1190002792</t>
  </si>
  <si>
    <t>TFJ092</t>
  </si>
  <si>
    <t>FCH152397U3</t>
  </si>
  <si>
    <t>T282</t>
  </si>
  <si>
    <t>FCH15239GAR</t>
  </si>
  <si>
    <t>T611</t>
  </si>
  <si>
    <t>1190003135</t>
  </si>
  <si>
    <t>TFJ430</t>
  </si>
  <si>
    <t>FCH15239GBY</t>
  </si>
  <si>
    <t>T605</t>
  </si>
  <si>
    <t>1190003177</t>
  </si>
  <si>
    <t>TFJ472</t>
  </si>
  <si>
    <t>FCH15239GP2</t>
  </si>
  <si>
    <t>T594</t>
  </si>
  <si>
    <t>1190003064</t>
  </si>
  <si>
    <t>TFJ355</t>
  </si>
  <si>
    <t>FCH15239GPG</t>
  </si>
  <si>
    <t>1190002988</t>
  </si>
  <si>
    <t>TFJ276</t>
  </si>
  <si>
    <t>FCH15239XPF</t>
  </si>
  <si>
    <t>T293</t>
  </si>
  <si>
    <t>1190003080</t>
  </si>
  <si>
    <t>TFJ371</t>
  </si>
  <si>
    <t>FCH15248174</t>
  </si>
  <si>
    <t>1190003421</t>
  </si>
  <si>
    <t>TFJ717</t>
  </si>
  <si>
    <t>FCH16288W50</t>
  </si>
  <si>
    <t>T612</t>
  </si>
  <si>
    <t>1190003422</t>
  </si>
  <si>
    <t>TFJ718</t>
  </si>
  <si>
    <t>FCH16289T4L</t>
  </si>
  <si>
    <t>T313</t>
  </si>
  <si>
    <t>1190003423</t>
  </si>
  <si>
    <t>TFJ719</t>
  </si>
  <si>
    <t>FCH16299C99</t>
  </si>
  <si>
    <t>1190003419</t>
  </si>
  <si>
    <t>FCH16308LNJ</t>
  </si>
  <si>
    <t>1190003418</t>
  </si>
  <si>
    <t>TFJ714</t>
  </si>
  <si>
    <t>FCH16309A5S</t>
  </si>
  <si>
    <t>T383</t>
  </si>
  <si>
    <t>1190003402</t>
  </si>
  <si>
    <t>TFJ698</t>
  </si>
  <si>
    <t>FCH16358C09</t>
  </si>
  <si>
    <t>1190003399</t>
  </si>
  <si>
    <t>TFJ695</t>
  </si>
  <si>
    <t>FCH16358CD5</t>
  </si>
  <si>
    <t>1190003403</t>
  </si>
  <si>
    <t>TFJ699</t>
  </si>
  <si>
    <t>FCH16358KHB</t>
  </si>
  <si>
    <t>T277</t>
  </si>
  <si>
    <t>1190003404</t>
  </si>
  <si>
    <t>TFJ700</t>
  </si>
  <si>
    <t>FCH163595BE</t>
  </si>
  <si>
    <t>T603</t>
  </si>
  <si>
    <t>1190003397</t>
  </si>
  <si>
    <t>TFJ693</t>
  </si>
  <si>
    <t>FCH163595HR</t>
  </si>
  <si>
    <t>T273</t>
  </si>
  <si>
    <t>1190003398</t>
  </si>
  <si>
    <t>TFJ694</t>
  </si>
  <si>
    <t>FCH163595V9</t>
  </si>
  <si>
    <t>T272</t>
  </si>
  <si>
    <t>1190003411</t>
  </si>
  <si>
    <t>TFJ707</t>
  </si>
  <si>
    <t>FCH16359PUW</t>
  </si>
  <si>
    <t>T276</t>
  </si>
  <si>
    <t>1190003406</t>
  </si>
  <si>
    <t>TFJ702</t>
  </si>
  <si>
    <t>FCH16359QSJ</t>
  </si>
  <si>
    <t>T271</t>
  </si>
  <si>
    <t>1190003401</t>
  </si>
  <si>
    <t>TFJ697</t>
  </si>
  <si>
    <t>FCH1635AJNB</t>
  </si>
  <si>
    <t>T275</t>
  </si>
  <si>
    <t>1190003408</t>
  </si>
  <si>
    <t>TFJ704</t>
  </si>
  <si>
    <t>FCH1635AN8S</t>
  </si>
  <si>
    <t>T290</t>
  </si>
  <si>
    <t>1190003410</t>
  </si>
  <si>
    <t>TFJ706</t>
  </si>
  <si>
    <t>FCH1635B68Z</t>
  </si>
  <si>
    <t>T377</t>
  </si>
  <si>
    <t>1190003407</t>
  </si>
  <si>
    <t>TFJ703</t>
  </si>
  <si>
    <t>FCH1635B69A</t>
  </si>
  <si>
    <t>T388</t>
  </si>
  <si>
    <t>1190003405</t>
  </si>
  <si>
    <t>TFJ701</t>
  </si>
  <si>
    <t>FCH1635B71J</t>
  </si>
  <si>
    <t>T592</t>
  </si>
  <si>
    <t>1190003400</t>
  </si>
  <si>
    <t>TFJ696</t>
  </si>
  <si>
    <t>FCH1635B764</t>
  </si>
  <si>
    <t>T580</t>
  </si>
  <si>
    <t>1190003409</t>
  </si>
  <si>
    <t>TFJ705</t>
  </si>
  <si>
    <t>FCH1635BCJU</t>
  </si>
  <si>
    <t>T340</t>
  </si>
  <si>
    <t>1190003415</t>
  </si>
  <si>
    <t>TFJ711</t>
  </si>
  <si>
    <t>CP-7945</t>
  </si>
  <si>
    <t>FCH16418324</t>
  </si>
  <si>
    <t>T589</t>
  </si>
  <si>
    <t>1190003414</t>
  </si>
  <si>
    <t>TFJ710</t>
  </si>
  <si>
    <t>FCH1641832E</t>
  </si>
  <si>
    <t>T635</t>
  </si>
  <si>
    <t>1190003416</t>
  </si>
  <si>
    <t>TFJ712</t>
  </si>
  <si>
    <t>FCH1641834J</t>
  </si>
  <si>
    <t>T632</t>
  </si>
  <si>
    <t>1190003412</t>
  </si>
  <si>
    <t>TFJ708</t>
  </si>
  <si>
    <t>FCH164183WN</t>
  </si>
  <si>
    <t>T630</t>
  </si>
  <si>
    <t>1190003417</t>
  </si>
  <si>
    <t>TFJ713</t>
  </si>
  <si>
    <t>FCH164183XS</t>
  </si>
  <si>
    <t>T323</t>
  </si>
  <si>
    <t>1190003413</t>
  </si>
  <si>
    <t>TFJ709</t>
  </si>
  <si>
    <t>FCH164183YT</t>
  </si>
  <si>
    <t>S086</t>
  </si>
  <si>
    <t>SW-153</t>
  </si>
  <si>
    <t>FCQ1513Y0BD</t>
  </si>
  <si>
    <t>S115</t>
  </si>
  <si>
    <t>1150001167</t>
  </si>
  <si>
    <t>SW-176</t>
  </si>
  <si>
    <t>FCQ1513Y0BY</t>
  </si>
  <si>
    <t>T434</t>
  </si>
  <si>
    <t>1220003060</t>
  </si>
  <si>
    <t>ACCP-068</t>
  </si>
  <si>
    <t>AP1602I</t>
  </si>
  <si>
    <t>FGL1735W6PL</t>
  </si>
  <si>
    <t>T435</t>
  </si>
  <si>
    <t>1220003063</t>
  </si>
  <si>
    <t>ACCP-071</t>
  </si>
  <si>
    <t>FGL1735W6QJ</t>
  </si>
  <si>
    <t>S050</t>
  </si>
  <si>
    <t>1150001189</t>
  </si>
  <si>
    <t>TDV072</t>
  </si>
  <si>
    <t>FOC1523Y2FX</t>
  </si>
  <si>
    <t>S003</t>
  </si>
  <si>
    <t>1150001176</t>
  </si>
  <si>
    <t>SW-185</t>
  </si>
  <si>
    <t>FOC1523Y3VU</t>
  </si>
  <si>
    <t>S002</t>
  </si>
  <si>
    <t>1150001186</t>
  </si>
  <si>
    <t>SW-195</t>
  </si>
  <si>
    <t>FOC1523Y3WD</t>
  </si>
  <si>
    <t>S022</t>
  </si>
  <si>
    <t>1150001181</t>
  </si>
  <si>
    <t>SW-190</t>
  </si>
  <si>
    <t>FOC1523Y3WK</t>
  </si>
  <si>
    <t>R020</t>
  </si>
  <si>
    <t>1150000722</t>
  </si>
  <si>
    <t>GCV048</t>
  </si>
  <si>
    <t>VG224</t>
  </si>
  <si>
    <t>FTX1523AHW8</t>
  </si>
  <si>
    <t>R075</t>
  </si>
  <si>
    <t>1150000097</t>
  </si>
  <si>
    <t>ACCP-084</t>
  </si>
  <si>
    <t>AIR-CAP2702E</t>
  </si>
  <si>
    <t>FTX1836S4KN</t>
  </si>
  <si>
    <t>SRV006/ESR035</t>
  </si>
  <si>
    <t>UCS C200 M2</t>
  </si>
  <si>
    <t>QCI1518A0BD</t>
  </si>
  <si>
    <t>SRV007</t>
  </si>
  <si>
    <t>1150000660</t>
  </si>
  <si>
    <t>ESR034</t>
  </si>
  <si>
    <t>QCI1518A2V4</t>
  </si>
  <si>
    <t>1150001200</t>
  </si>
  <si>
    <t>SW-232</t>
  </si>
  <si>
    <t>SMG1518N0DK</t>
  </si>
  <si>
    <t>HP-G7-S025</t>
  </si>
  <si>
    <t>HP-B1465-01</t>
  </si>
  <si>
    <t>ESR049</t>
  </si>
  <si>
    <t>HP-BL685-02</t>
  </si>
  <si>
    <t>ESR028</t>
  </si>
  <si>
    <t>ESR029</t>
  </si>
  <si>
    <t>FEI194</t>
  </si>
  <si>
    <t>HP-G3-S007</t>
  </si>
  <si>
    <t>HP-G7-S024</t>
  </si>
  <si>
    <t>ESR037</t>
  </si>
  <si>
    <t>ESR036</t>
  </si>
  <si>
    <t>HP-C700-01</t>
  </si>
  <si>
    <t>ESR026</t>
  </si>
  <si>
    <t>ESR038</t>
  </si>
  <si>
    <t>1190002812</t>
  </si>
  <si>
    <t>TFJ1017</t>
  </si>
  <si>
    <t>T075</t>
  </si>
  <si>
    <t>T077</t>
  </si>
  <si>
    <t>ROUT130</t>
  </si>
  <si>
    <t>R045</t>
  </si>
  <si>
    <t>T315</t>
  </si>
  <si>
    <t>T320</t>
  </si>
  <si>
    <t>T328</t>
  </si>
  <si>
    <t>T332</t>
  </si>
  <si>
    <t>T334</t>
  </si>
  <si>
    <t>T335</t>
  </si>
  <si>
    <t>TFJ241</t>
  </si>
  <si>
    <t>T347</t>
  </si>
  <si>
    <t>1190002928</t>
  </si>
  <si>
    <t>T349</t>
  </si>
  <si>
    <t>T355</t>
  </si>
  <si>
    <t>1190003249</t>
  </si>
  <si>
    <t>T360</t>
  </si>
  <si>
    <t>T363</t>
  </si>
  <si>
    <t>T366</t>
  </si>
  <si>
    <t>T390</t>
  </si>
  <si>
    <t>T391</t>
  </si>
  <si>
    <t>T393</t>
  </si>
  <si>
    <t>T394</t>
  </si>
  <si>
    <t>T395</t>
  </si>
  <si>
    <t>T396</t>
  </si>
  <si>
    <t>T397</t>
  </si>
  <si>
    <t>T398</t>
  </si>
  <si>
    <t>T399</t>
  </si>
  <si>
    <t>T400</t>
  </si>
  <si>
    <t>T401</t>
  </si>
  <si>
    <t>T403</t>
  </si>
  <si>
    <t>T404</t>
  </si>
  <si>
    <t>T405</t>
  </si>
  <si>
    <t>T406</t>
  </si>
  <si>
    <t>T408</t>
  </si>
  <si>
    <t>T409</t>
  </si>
  <si>
    <t>T410</t>
  </si>
  <si>
    <t>T411</t>
  </si>
  <si>
    <t>T412</t>
  </si>
  <si>
    <t>T413</t>
  </si>
  <si>
    <t>T414</t>
  </si>
  <si>
    <t>T415</t>
  </si>
  <si>
    <t>T416</t>
  </si>
  <si>
    <t>T418</t>
  </si>
  <si>
    <t>T419</t>
  </si>
  <si>
    <t>T437</t>
  </si>
  <si>
    <t>T438</t>
  </si>
  <si>
    <t>T439</t>
  </si>
  <si>
    <t>T440</t>
  </si>
  <si>
    <t>T441</t>
  </si>
  <si>
    <t>T442</t>
  </si>
  <si>
    <t>T443</t>
  </si>
  <si>
    <t>T444</t>
  </si>
  <si>
    <t>T445</t>
  </si>
  <si>
    <t>T446</t>
  </si>
  <si>
    <t>T451</t>
  </si>
  <si>
    <t>T452</t>
  </si>
  <si>
    <t>T456</t>
  </si>
  <si>
    <t>T457</t>
  </si>
  <si>
    <t>T458</t>
  </si>
  <si>
    <t>T459</t>
  </si>
  <si>
    <t>T462</t>
  </si>
  <si>
    <t>T463</t>
  </si>
  <si>
    <t>T464</t>
  </si>
  <si>
    <t>T466</t>
  </si>
  <si>
    <t>T631</t>
  </si>
  <si>
    <t>T752</t>
  </si>
  <si>
    <t>VC2</t>
  </si>
  <si>
    <t>LOTE</t>
  </si>
  <si>
    <t>ITEM</t>
  </si>
  <si>
    <t>Cuenta de NRO. DE SERIE</t>
  </si>
  <si>
    <t>Etiquetas de fila</t>
  </si>
  <si>
    <t>Total general</t>
  </si>
  <si>
    <t>AÑO</t>
  </si>
  <si>
    <t>CANTIDAD DE ITEMS</t>
  </si>
  <si>
    <t>ANTIGÜEDAD (Años)</t>
  </si>
  <si>
    <t>TOTAL</t>
  </si>
  <si>
    <t>AÑO DE ADQUISICION</t>
  </si>
  <si>
    <t>LN9061</t>
  </si>
  <si>
    <t>LN10437</t>
  </si>
  <si>
    <t>LN17219</t>
  </si>
  <si>
    <t>LN12251</t>
  </si>
  <si>
    <t>LN14308</t>
  </si>
  <si>
    <t>LN17337</t>
  </si>
  <si>
    <t>LN1609</t>
  </si>
  <si>
    <t>LN8916</t>
  </si>
  <si>
    <t>LN9758</t>
  </si>
  <si>
    <t>LN13515</t>
  </si>
  <si>
    <t>LN11911</t>
  </si>
  <si>
    <t>AÑO DE COMPRA</t>
  </si>
  <si>
    <t>TIPO DE EQUIPO</t>
  </si>
  <si>
    <t>TOTALES</t>
  </si>
  <si>
    <t>ANTIGÜEDAD
(Años)</t>
  </si>
  <si>
    <t>Notebook</t>
  </si>
  <si>
    <t>Desktop</t>
  </si>
  <si>
    <t>Impresora</t>
  </si>
  <si>
    <t>Tiempo</t>
  </si>
  <si>
    <t>Proyector</t>
  </si>
  <si>
    <t>Costo</t>
  </si>
  <si>
    <t>Tipo</t>
  </si>
  <si>
    <t>Cantidad</t>
  </si>
  <si>
    <t>Costo (Bs)</t>
  </si>
  <si>
    <t>Total</t>
  </si>
  <si>
    <t>Gestión</t>
  </si>
  <si>
    <t>Escala HAY</t>
  </si>
  <si>
    <t>Tarifa Hora TI</t>
  </si>
  <si>
    <t>E</t>
  </si>
  <si>
    <t>Costo Total
(Bs)</t>
  </si>
  <si>
    <t>Tiempo Estimado
(días hábiles)</t>
  </si>
  <si>
    <t>6,6 meses</t>
  </si>
  <si>
    <t>USD27.297,60</t>
  </si>
  <si>
    <t>USD</t>
  </si>
  <si>
    <t>Bs</t>
  </si>
  <si>
    <t>Mantenimiento Portacamp</t>
  </si>
  <si>
    <t>unidad</t>
  </si>
  <si>
    <t>cantidad</t>
  </si>
  <si>
    <t>Costo Total</t>
  </si>
  <si>
    <t>portacamp</t>
  </si>
  <si>
    <t>Concepto</t>
  </si>
  <si>
    <t>Costo Operativo</t>
  </si>
  <si>
    <t>Depreciación Portacamp</t>
  </si>
  <si>
    <t>horas</t>
  </si>
  <si>
    <t>Descripción</t>
  </si>
  <si>
    <t>Ciclo de vida útil 8 años</t>
  </si>
  <si>
    <t>Limpieza</t>
  </si>
  <si>
    <t>Embalaje, etiquetado, movimiento</t>
  </si>
  <si>
    <t>Costo Unitario
(Bs)</t>
  </si>
  <si>
    <t>item</t>
  </si>
  <si>
    <t>costo unitario</t>
  </si>
  <si>
    <t>Disco Duro</t>
  </si>
  <si>
    <t xml:space="preserve">Teclado </t>
  </si>
  <si>
    <t>Memoria</t>
  </si>
  <si>
    <t>Pantalla</t>
  </si>
  <si>
    <t>Mano de Obra</t>
  </si>
  <si>
    <t>pieza</t>
  </si>
  <si>
    <t>hora</t>
  </si>
  <si>
    <t>Total (Bs)</t>
  </si>
  <si>
    <t>Costo Anual de Almacenamiento
Portacamps DTI (USD)</t>
  </si>
  <si>
    <t>costo unitario
(Bs)</t>
  </si>
  <si>
    <t>costo total
(Bs)</t>
  </si>
  <si>
    <t>portacamp antiguo</t>
  </si>
  <si>
    <t>portacamp nuevo</t>
  </si>
  <si>
    <t>Costo Operativo (*)
(Bs)</t>
  </si>
  <si>
    <t>(*) Costo por Hora de un Técnico = Bs.179,92</t>
  </si>
  <si>
    <t>Tiempo
(hora)</t>
  </si>
  <si>
    <t>USD29.600,00</t>
  </si>
  <si>
    <t>Costo Unitario
(USD)</t>
  </si>
  <si>
    <t>Costo Total
(USD)</t>
  </si>
  <si>
    <t>(*) Costo por Hora de un Técnico = USD25,85</t>
  </si>
  <si>
    <t>Costo Operativo (*)
(USD)</t>
  </si>
  <si>
    <t>Totales</t>
  </si>
  <si>
    <t>costo unitario
(USD)</t>
  </si>
  <si>
    <t>costo total
(USD)</t>
  </si>
  <si>
    <t>Total (USD)</t>
  </si>
  <si>
    <t>TOTAL (USD)</t>
  </si>
  <si>
    <t>UBICACIÓN</t>
  </si>
  <si>
    <t>OFICINA SANTA CRUZ</t>
  </si>
  <si>
    <t>NetVista M42</t>
  </si>
  <si>
    <t>ThinkCentre M58</t>
  </si>
  <si>
    <t>DeskJet 6980</t>
  </si>
  <si>
    <t>Deskjet 9800</t>
  </si>
  <si>
    <t>LaserJet 4300n</t>
  </si>
  <si>
    <t>LaserJet 4350n</t>
  </si>
  <si>
    <t>LaserJet 5200tn</t>
  </si>
  <si>
    <t>LaserJet P2015dn</t>
  </si>
  <si>
    <t>OfficeJet Pro 8000</t>
  </si>
  <si>
    <t>OfficeJet Pro K8600</t>
  </si>
  <si>
    <t>Phaser 3122</t>
  </si>
  <si>
    <t>Phaser 8560DN</t>
  </si>
  <si>
    <t>L1706</t>
  </si>
  <si>
    <t>L1906</t>
  </si>
  <si>
    <t>LN1911</t>
  </si>
  <si>
    <t>E54</t>
  </si>
  <si>
    <t>ThinkVision L174</t>
  </si>
  <si>
    <t>ThinkVision L1900p</t>
  </si>
  <si>
    <t>ThinkVision L711p</t>
  </si>
  <si>
    <t>VG910B</t>
  </si>
  <si>
    <t>OfficeJet Pro X476DW MFP</t>
  </si>
  <si>
    <t>ScanJet 8250</t>
  </si>
  <si>
    <t>ScanJet 8290</t>
  </si>
  <si>
    <t>ScanJet 8350</t>
  </si>
  <si>
    <t>ScanJet G2410</t>
  </si>
  <si>
    <t>ScanJet G3010</t>
  </si>
  <si>
    <t>ScanJet N8420</t>
  </si>
  <si>
    <t>Inkjet 2600</t>
  </si>
  <si>
    <t>LaserJet 1300</t>
  </si>
  <si>
    <t>LaserJet 400</t>
  </si>
  <si>
    <t>LQ-590</t>
  </si>
  <si>
    <t>PowerLite 95</t>
  </si>
  <si>
    <t>Powerlite 96W+</t>
  </si>
  <si>
    <t>DFX 9000</t>
  </si>
  <si>
    <t>PowerLite S12</t>
  </si>
  <si>
    <t>Inkjet 2800</t>
  </si>
  <si>
    <t>OfficeJet Pro 8500A</t>
  </si>
  <si>
    <t>D510 CMT</t>
  </si>
  <si>
    <t>Lote</t>
  </si>
  <si>
    <t>Equipos</t>
  </si>
  <si>
    <t>Cantidad Ítems</t>
  </si>
  <si>
    <t>Equipos de Soporte Técnico - Oficina Central</t>
  </si>
  <si>
    <t>Escaner</t>
  </si>
  <si>
    <t>Monitor</t>
  </si>
  <si>
    <t>Equipos de Soporte Técnico - Arica</t>
  </si>
  <si>
    <t>Equipos de Redes y Telecomunicaciones</t>
  </si>
  <si>
    <t>Equipos de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</si>
</sst>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000000"/>
      <name val="Arial"/>
      <family val="2"/>
    </font>
    <font>
      <i/>
      <sz val="9"/>
      <color rgb="FF000000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NumberFormat="1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0" fillId="3" borderId="1" xfId="0" applyFill="1" applyBorder="1"/>
    <xf numFmtId="14" fontId="0" fillId="0" borderId="0" xfId="0" applyNumberFormat="1" applyFill="1"/>
    <xf numFmtId="0" fontId="3" fillId="4" borderId="1" xfId="0" applyFont="1" applyFill="1" applyBorder="1"/>
    <xf numFmtId="0" fontId="3" fillId="2" borderId="1" xfId="0" applyFont="1" applyFill="1" applyBorder="1"/>
    <xf numFmtId="0" fontId="0" fillId="0" borderId="19" xfId="0" applyBorder="1"/>
    <xf numFmtId="0" fontId="3" fillId="3" borderId="11" xfId="0" applyFont="1" applyFill="1" applyBorder="1"/>
    <xf numFmtId="0" fontId="3" fillId="3" borderId="20" xfId="0" applyFont="1" applyFill="1" applyBorder="1"/>
    <xf numFmtId="0" fontId="3" fillId="3" borderId="12" xfId="0" applyFont="1" applyFill="1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5" xfId="0" applyBorder="1"/>
    <xf numFmtId="0" fontId="0" fillId="0" borderId="4" xfId="0" applyBorder="1"/>
    <xf numFmtId="0" fontId="0" fillId="0" borderId="21" xfId="0" applyBorder="1"/>
    <xf numFmtId="0" fontId="0" fillId="0" borderId="6" xfId="0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23" xfId="0" applyFont="1" applyFill="1" applyBorder="1"/>
    <xf numFmtId="0" fontId="3" fillId="3" borderId="7" xfId="0" applyFont="1" applyFill="1" applyBorder="1"/>
    <xf numFmtId="0" fontId="3" fillId="3" borderId="22" xfId="0" applyFont="1" applyFill="1" applyBorder="1"/>
    <xf numFmtId="0" fontId="3" fillId="3" borderId="8" xfId="0" applyFont="1" applyFill="1" applyBorder="1"/>
    <xf numFmtId="0" fontId="4" fillId="5" borderId="16" xfId="0" applyFont="1" applyFill="1" applyBorder="1" applyAlignment="1">
      <alignment horizontal="center" wrapText="1"/>
    </xf>
    <xf numFmtId="0" fontId="4" fillId="5" borderId="18" xfId="0" applyFont="1" applyFill="1" applyBorder="1"/>
    <xf numFmtId="0" fontId="2" fillId="2" borderId="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164" fontId="3" fillId="2" borderId="1" xfId="0" applyNumberFormat="1" applyFont="1" applyFill="1" applyBorder="1"/>
    <xf numFmtId="0" fontId="5" fillId="5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2" fontId="0" fillId="0" borderId="1" xfId="0" applyNumberFormat="1" applyBorder="1"/>
    <xf numFmtId="0" fontId="3" fillId="6" borderId="1" xfId="0" applyFont="1" applyFill="1" applyBorder="1" applyAlignment="1">
      <alignment horizontal="right"/>
    </xf>
    <xf numFmtId="164" fontId="3" fillId="6" borderId="1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4" fontId="0" fillId="0" borderId="1" xfId="0" applyNumberFormat="1" applyBorder="1"/>
    <xf numFmtId="4" fontId="3" fillId="2" borderId="1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3" fillId="6" borderId="26" xfId="0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2" borderId="1" xfId="0" applyFill="1" applyBorder="1"/>
    <xf numFmtId="4" fontId="0" fillId="2" borderId="1" xfId="0" applyNumberFormat="1" applyFill="1" applyBorder="1"/>
    <xf numFmtId="4" fontId="3" fillId="0" borderId="1" xfId="0" applyNumberFormat="1" applyFont="1" applyBorder="1"/>
    <xf numFmtId="0" fontId="0" fillId="0" borderId="0" xfId="0" applyAlignment="1"/>
    <xf numFmtId="2" fontId="0" fillId="0" borderId="1" xfId="0" applyNumberFormat="1" applyBorder="1" applyAlignment="1">
      <alignment horizontal="center"/>
    </xf>
    <xf numFmtId="0" fontId="6" fillId="0" borderId="0" xfId="0" applyFont="1"/>
    <xf numFmtId="4" fontId="3" fillId="6" borderId="1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6" borderId="0" xfId="0" applyFont="1" applyFill="1" applyBorder="1" applyAlignment="1">
      <alignment horizontal="right"/>
    </xf>
    <xf numFmtId="164" fontId="3" fillId="6" borderId="0" xfId="0" applyNumberFormat="1" applyFont="1" applyFill="1" applyBorder="1" applyAlignment="1">
      <alignment horizontal="right"/>
    </xf>
    <xf numFmtId="2" fontId="3" fillId="6" borderId="1" xfId="0" applyNumberFormat="1" applyFont="1" applyFill="1" applyBorder="1"/>
    <xf numFmtId="2" fontId="3" fillId="6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indent="4"/>
    </xf>
    <xf numFmtId="0" fontId="8" fillId="0" borderId="1" xfId="0" applyFont="1" applyBorder="1" applyAlignment="1">
      <alignment horizontal="right" vertical="center"/>
    </xf>
    <xf numFmtId="0" fontId="9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3" fontId="7" fillId="8" borderId="1" xfId="0" applyNumberFormat="1" applyFont="1" applyFill="1" applyBorder="1" applyAlignment="1">
      <alignment horizontal="righ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left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left"/>
    </xf>
    <xf numFmtId="0" fontId="3" fillId="3" borderId="29" xfId="0" applyFont="1" applyFill="1" applyBorder="1" applyAlignment="1">
      <alignment horizontal="center" wrapText="1"/>
    </xf>
    <xf numFmtId="0" fontId="3" fillId="3" borderId="27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center" wrapText="1"/>
    </xf>
    <xf numFmtId="0" fontId="3" fillId="3" borderId="30" xfId="0" applyFont="1" applyFill="1" applyBorder="1" applyAlignment="1">
      <alignment horizontal="center" wrapText="1"/>
    </xf>
    <xf numFmtId="0" fontId="3" fillId="3" borderId="31" xfId="0" applyFont="1" applyFill="1" applyBorder="1" applyAlignment="1">
      <alignment horizontal="center" wrapText="1"/>
    </xf>
    <xf numFmtId="0" fontId="3" fillId="3" borderId="32" xfId="0" applyFont="1" applyFill="1" applyBorder="1" applyAlignment="1">
      <alignment horizontal="center" wrapText="1"/>
    </xf>
  </cellXfs>
  <cellStyles count="1">
    <cellStyle name="Normal" xfId="0" builtinId="0"/>
  </cellStyles>
  <dxfs count="3">
    <dxf>
      <numFmt numFmtId="0" formatCode="General"/>
    </dxf>
    <dxf>
      <numFmt numFmtId="19" formatCode="d/m/yyyy"/>
    </dxf>
    <dxf>
      <numFmt numFmtId="19" formatCode="d/m/yyyy"/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tiago Paz" refreshedDate="45866.513036805554" createdVersion="6" refreshedVersion="6" minRefreshableVersion="3" recordCount="1516">
  <cacheSource type="worksheet">
    <worksheetSource name="TListado"/>
  </cacheSource>
  <cacheFields count="19">
    <cacheField name="ITEM" numFmtId="0">
      <sharedItems containsSemiMixedTypes="0" containsString="0" containsNumber="1" containsInteger="1" minValue="1" maxValue="1516"/>
    </cacheField>
    <cacheField name="LOTE" numFmtId="0">
      <sharedItems containsSemiMixedTypes="0" containsString="0" containsNumber="1" containsInteger="1" minValue="1" maxValue="14" count="14">
        <n v="8"/>
        <n v="3"/>
        <n v="7"/>
        <n v="10"/>
        <n v="12"/>
        <n v="11"/>
        <n v="1"/>
        <n v="14"/>
        <n v="4"/>
        <n v="9"/>
        <n v="5"/>
        <n v="2"/>
        <n v="6"/>
        <n v="13"/>
      </sharedItems>
    </cacheField>
    <cacheField name="Departamento" numFmtId="0">
      <sharedItems count="3">
        <s v="REDES"/>
        <s v="SOPORTE TECNICO"/>
        <s v="INFRAESTRUCTURA"/>
      </sharedItems>
    </cacheField>
    <cacheField name="CODIGO DE BAJA" numFmtId="0">
      <sharedItems containsBlank="1"/>
    </cacheField>
    <cacheField name="CODIGO SAP" numFmtId="0">
      <sharedItems containsBlank="1" containsMixedTypes="1" containsNumber="1" containsInteger="1" minValue="1150000216" maxValue="1220001634"/>
    </cacheField>
    <cacheField name="CODIGO JDE" numFmtId="0">
      <sharedItems/>
    </cacheField>
    <cacheField name="CONDICION" numFmtId="0">
      <sharedItems/>
    </cacheField>
    <cacheField name="TIPO" numFmtId="0">
      <sharedItems count="12">
        <s v="Servidor"/>
        <s v="IMPRESORA"/>
        <s v="Router"/>
        <s v="Telefonia"/>
        <s v="Enclosure"/>
        <s v="DESKTOP"/>
        <s v="MONITOR"/>
        <s v="Switch"/>
        <s v="NOTEBOOK"/>
        <s v="ESCANER"/>
        <s v="PROYECTOR"/>
        <s v="UPS"/>
      </sharedItems>
    </cacheField>
    <cacheField name="MARCA" numFmtId="0">
      <sharedItems count="12">
        <s v="CISCO"/>
        <s v="HP"/>
        <s v="DELL"/>
        <s v="EPSON"/>
        <s v="XEROX"/>
        <s v="EVO"/>
        <s v="PANASONIC"/>
        <s v="LENOVO"/>
        <s v="IBM"/>
        <s v="VIEWSONIC"/>
        <s v="APC"/>
        <s v="HPE" u="1"/>
      </sharedItems>
    </cacheField>
    <cacheField name="MODELO" numFmtId="0">
      <sharedItems count="233">
        <s v="1113 ACS"/>
        <s v="1121 ACS"/>
        <s v="LaserJet 400"/>
        <s v="LaserJet P4515n"/>
        <s v="5508 WC"/>
        <s v="6540 DESKJET"/>
        <s v="AIR-CAP2702E"/>
        <s v="AP1131G"/>
        <s v="AP1141N"/>
        <s v="AP1602I"/>
        <s v="AP2702I"/>
        <s v="ATA186/187"/>
        <s v="ATA187"/>
        <s v="BL685c G7"/>
        <s v="C7000"/>
        <s v="Compaq 8200 Elite CMT"/>
        <s v="Compaq dc7600 Convertible Minitower"/>
        <s v="Compaq dc7800 Convertible Minitower"/>
        <s v="Compaq LA2006X 20&quot; LED"/>
        <s v="CP-7911"/>
        <s v="CP-7915"/>
        <s v="CP-7937"/>
        <s v="CP-7942"/>
        <s v="CP-7945"/>
        <s v="CP-7962"/>
        <s v="CP-8945"/>
        <s v="Latitude E6410"/>
        <s v="DESKJET 3940"/>
        <s v="DESKJET 6980"/>
        <s v="Deskjet 9800"/>
        <s v="DFX 9000"/>
        <s v="DL165G7"/>
        <s v="DOCUMATE 3220"/>
        <s v="EliteBook 8460p"/>
        <s v="EliteBook 8470p"/>
        <s v="D510 CMT"/>
        <s v="LQ-590"/>
        <s v="Inkjet 2600"/>
        <s v="LaserJet 1300"/>
        <s v="Inkjet 2800"/>
        <s v="Officejet Pro K5400"/>
        <s v="OfficeJet Pro K8600"/>
        <s v="KX-TES824"/>
        <s v="KX-TS500LX"/>
        <s v="KX-TS500LXB"/>
        <s v="KX-TS500LXW"/>
        <s v="L171"/>
        <s v="L174"/>
        <s v="L1900"/>
        <s v="L1900G"/>
        <s v="L1900P"/>
        <s v="L1900T"/>
        <s v="L711P"/>
        <s v="L711T"/>
        <s v="LA1751g"/>
        <s v="LA1951g"/>
        <s v="LA2006X"/>
        <s v="LaserJet P2055DN"/>
        <s v="LaserJet 4300n"/>
        <s v="LaserJet 4350n"/>
        <s v="LaserJet 5200tn"/>
        <s v="LaserJet 600"/>
        <s v="LaserJet Enterprise MFP M527dn"/>
        <s v="LaserJet P2015dn"/>
        <s v="LaserJet P4015n"/>
        <s v="LaserJet Pro 400"/>
        <s v="LaserJet Pro M1212nf"/>
        <s v="LaserJet Pro M402dn"/>
        <s v="LaserJet Pro MFP M426fdw"/>
        <s v="ThinkCentre M91"/>
        <s v="ThinkPad T420"/>
        <s v="ThinkCentre M57"/>
        <s v="P170S"/>
        <s v="P190S"/>
        <s v="L1706"/>
        <s v="L1906"/>
        <s v="LN1911"/>
        <s v="E54"/>
        <s v="ThinkVision L174"/>
        <s v="ThinkVision L1900p"/>
        <s v="ThinkVision L711p"/>
        <s v="VA926G"/>
        <s v="VG910B"/>
        <s v="OfficeJet Pro X476DW MFP"/>
        <s v="NetVista M42"/>
        <s v="OfficeJet Pro 8100"/>
        <s v="OfficeJet Pro 8000"/>
        <s v="OfficeJet Pro 8210"/>
        <s v="OfficeJet Pro 8610"/>
        <s v="OfficeJet Pro X451DW"/>
        <s v="OfficeJet Pro 8500A"/>
        <s v="OptiPlex 980 Minitower"/>
        <s v="Phaser 3122"/>
        <s v="Phaser 8560DN"/>
        <s v="PowerLite 1810p"/>
        <s v="PowerLite 83+"/>
        <s v="PowerLite 83c"/>
        <s v="PowerLite 96W"/>
        <s v="PowerLite S6"/>
        <s v="ProLiant BL465c G7"/>
        <s v="ProLiant BL465c Gen8"/>
        <s v="Proliant ML115"/>
        <s v="ProLiant ML350p G8"/>
        <s v="PowerLite S12"/>
        <s v="PowerLite 95"/>
        <s v="Powerlite 96W+"/>
        <s v="R2100"/>
        <s v="R2900"/>
        <s v="R2911"/>
        <s v="ROUTER 2901"/>
        <s v="ScanJet 5590"/>
        <s v="ScanJet 6350"/>
        <s v="ScanJet Enterprise 7500"/>
        <s v="ScanJet G3110"/>
        <s v="ScanJet PRO 2500F1"/>
        <s v="ScanJet 8250"/>
        <s v="ScanJet 8290"/>
        <s v="ScanJet 8350"/>
        <s v="ScanJet G2410"/>
        <s v="ScanJet G3010"/>
        <s v="ScanJet N8420"/>
        <s v="SRT6KXLI"/>
        <s v="SW2960"/>
        <s v="SW2960X"/>
        <s v="SW4948"/>
        <s v="SX20"/>
        <s v="ThinkCentre M58"/>
        <s v="ThinkCentre M93p"/>
        <s v="ThinkPad T400"/>
        <s v="ThinkPad T430"/>
        <s v="ThinkPad T440p"/>
        <s v="UCS C200 M2"/>
        <s v="VG224"/>
        <s v="WS-C2960X-24PS-L"/>
        <s v="WS-C2960X-24TS-L"/>
        <s v="WS-C6500"/>
        <s v=" ScanJet 8290" u="1"/>
        <s v="LASERJET 4350" u="1"/>
        <s v="Impresora HP LaserJet 4300n" u="1"/>
        <s v=" ScanJet G3110" u="1"/>
        <s v="HP EliteBook 8470p" u="1"/>
        <s v="4515 LASERJET" u="1"/>
        <s v="Impresora HP DeskJet 6980" u="1"/>
        <s v="Impresora HP OfficeJet Pro 8210" u="1"/>
        <s v=" ScanJet 5590" u="1"/>
        <s v="Lenovo ThinkPad T420" u="1"/>
        <s v="Impresora Xerox Phaser 3122" u="1"/>
        <s v="Lenovo ThinkCentre M91" u="1"/>
        <s v="EPSON LQ-590" u="1"/>
        <s v="DFX 9000 DOT MATRIX 9 PIN" u="1"/>
        <s v="Monitor Think Vision Flat Panel  L1900p LCD 19&quot;" u="1"/>
        <s v="P4515 LASERJET " u="1"/>
        <s v="Monitor HP L1906" u="1"/>
        <s v="IBM ThinkCentre M58" u="1"/>
        <s v="IBM NetVista M42" u="1"/>
        <s v="Monitor HP LA1751g" u="1"/>
        <s v=" ScanJet Enterprise 7500" u="1"/>
        <s v="OPTIPLEX980" u="1"/>
        <s v="Scanner HP ScanJet 8250" u="1"/>
        <s v="Impresora HP Officejet Pro K5400" u="1"/>
        <s v="Impresora HP LaserJet 4350n" u="1"/>
        <s v="IBM ThinkPad T400" u="1"/>
        <s v="Impresora HP LaserJet Pro M402dn" u="1"/>
        <s v="Impresora Xerox Phaser 8560DN" u="1"/>
        <s v="Scanner HP ScanJet 8290" u="1"/>
        <s v="DC7800" u="1"/>
        <s v="OFFICEJET 8000" u="1"/>
        <s v="Monitor Lenovo ThinkVision L174" u="1"/>
        <s v="K5400 OFFICEJET" u="1"/>
        <s v="Proyector Multimedia" u="1"/>
        <s v="Impresora HP Inkjet 2600" u="1"/>
        <s v="T2055 DN" u="1"/>
        <s v="Impresora HP LaserJet 5200tn" u="1"/>
        <s v="Monitor DELL P170S" u="1"/>
        <s v="HP Compaq 8200 Elite CMT PC" u="1"/>
        <s v="Impresora HP LaserJet P2015" u="1"/>
        <s v="Proyector Multimedia EPSON PowerLite 83c" u="1"/>
        <s v="LASER P2055DN" u="1"/>
        <s v=" ScanJet N8420" u="1"/>
        <s v="Scanner HP ScanJet N8420" u="1"/>
        <s v="ThinkCentre M93p (10A6A0KU00)" u="1"/>
        <s v="Monitor HP LN1911" u="1"/>
        <s v="Scanner HP ScanJet G2410" u="1"/>
        <s v="Impresora HP LaserJet P2015dn" u="1"/>
        <s v="Monitor Lenovo ThinkVision L1900p" u="1"/>
        <s v="Multifuncion HP OfficeJet Pro 8600" u="1"/>
        <s v="Multifuncion HP OfficeJet Pro X476DW MFP" u="1"/>
        <s v="Proyector Multimedia EPSON PowerLite 1810p" u="1"/>
        <s v=" ScanJet G3010" u="1"/>
        <s v="Monitor IBM E54" u="1"/>
        <s v="Evo D510 CMT" u="1"/>
        <s v="4515 LASERJET " u="1"/>
        <s v="Impresora HP Deskjet 9800" u="1"/>
        <s v="DC7600" u="1"/>
        <s v="HP Compaq dc7800 Convertible Minitower" u="1"/>
        <s v="Proyector Multimedia EPSON PowerLite 95" u="1"/>
        <s v="Impresora HP LaserJet 600" u="1"/>
        <s v="Proyector Multimedia EPSON Powerlite 96W+" u="1"/>
        <s v=" ScanJet 8250" u="1"/>
        <s v="LASERJETPRO 400" u="1"/>
        <s v="Scanner HP ScanJet 5590" u="1"/>
        <s v="Monitor HP LA1951g" u="1"/>
        <s v="Impresora HP LaserJet P2055DN" u="1"/>
        <s v="P2055 DN" u="1"/>
        <s v="Impresora HP OfficeJet Pro K8600" u="1"/>
        <s v=" ScanJet 8350" u="1"/>
        <s v="M57" u="1"/>
        <s v="IBM ThinkCentre M57" u="1"/>
        <s v="Scanner HP ScanJet 8350" u="1"/>
        <s v="Monitor ViewSonic VG910B" u="1"/>
        <s v=" ScanJet G2410" u="1"/>
        <s v="OFFICEJETPRO 8000" u="1"/>
        <s v="Impresora HP LaserJet P4515n" u="1"/>
        <s v="Impresora EPSON LQ-590" u="1"/>
        <s v="Impresora HP OfficeJet Pro 8000" u="1"/>
        <s v="Monitor DELL P190S" u="1"/>
        <s v="Dell Latitude E6410" u="1"/>
        <s v="Scanner HP ScanJet G3010" u="1"/>
        <s v="Impresora HP LaserJet 1300" u="1"/>
        <s v="Monitor HP L1706" u="1"/>
        <s v="HP EliteBook 8460p" u="1"/>
        <s v="OFFICEJETPRO 8500A" u="1"/>
        <s v="Scanner HP ScanJet G3110" u="1"/>
        <s v="400 LASERJET" u="1"/>
        <s v="Monitor ViewSonic VA926G" u="1"/>
        <s v="Impresora HP OfficeJet Pro 8100" u="1"/>
        <s v="Compaq 8200 Elite CMT PC" u="1"/>
        <s v="OfficeJet Pro 8600" u="1"/>
        <s v="Scanner HP ScanJet Enterprise 7500" u="1"/>
        <s v="OFFICEJET 8100" u="1"/>
        <s v="P4515 LASERJET" u="1"/>
        <s v="K8600 OFFICEJET" u="1"/>
        <s v="Monitor Lenovo ThinkVision L711p" u="1"/>
      </sharedItems>
    </cacheField>
    <cacheField name="NRO. DE SERIE" numFmtId="0">
      <sharedItems/>
    </cacheField>
    <cacheField name="OC/LN" numFmtId="0">
      <sharedItems containsMixedTypes="1" containsNumber="1" containsInteger="1" minValue="5512" maxValue="18146"/>
    </cacheField>
    <cacheField name="FECHA DE COMPRA" numFmtId="14">
      <sharedItems containsSemiMixedTypes="0" containsNonDate="0" containsDate="1" containsString="0" minDate="2003-04-16T00:00:00" maxDate="2019-08-16T00:00:00"/>
    </cacheField>
    <cacheField name="PRECIO DE COMPRA" numFmtId="0">
      <sharedItems containsBlank="1" containsMixedTypes="1" containsNumber="1" minValue="25.97" maxValue="31851.68"/>
    </cacheField>
    <cacheField name="RESPONSABLE DE CUSTODIA" numFmtId="0">
      <sharedItems/>
    </cacheField>
    <cacheField name="PRECIO SUGERIDO" numFmtId="0">
      <sharedItems containsSemiMixedTypes="0" containsString="0" containsNumber="1" containsInteger="1" minValue="0" maxValue="230"/>
    </cacheField>
    <cacheField name="UBICACIÓN FISICA" numFmtId="0">
      <sharedItems/>
    </cacheField>
    <cacheField name="AÑO" numFmtId="0">
      <sharedItems containsSemiMixedTypes="0" containsString="0" containsNumber="1" containsInteger="1" minValue="1900" maxValue="2019" count="18">
        <n v="2008"/>
        <n v="2011"/>
        <n v="2013"/>
        <n v="2009"/>
        <n v="2010"/>
        <n v="2005"/>
        <n v="2014"/>
        <n v="2016"/>
        <n v="2012"/>
        <n v="2006"/>
        <n v="2015"/>
        <n v="2007"/>
        <n v="2003"/>
        <n v="2004"/>
        <n v="2018"/>
        <n v="2017"/>
        <n v="2019"/>
        <n v="1900" u="1"/>
      </sharedItems>
    </cacheField>
    <cacheField name="UBICACIÓN" numFmtId="0">
      <sharedItems count="2">
        <s v="OFICINA SANTA CRUZ"/>
        <s v="TERMINAL ARI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16">
  <r>
    <n v="1051"/>
    <x v="0"/>
    <x v="0"/>
    <s v="SRV003"/>
    <s v="1220003711"/>
    <s v="S/T"/>
    <s v="Maalas Condicioes"/>
    <x v="0"/>
    <x v="0"/>
    <x v="0"/>
    <s v="QCN1210002V"/>
    <n v="6072"/>
    <d v="2008-08-28T00:00:00"/>
    <n v="11070"/>
    <s v="Gustavo Guzman"/>
    <n v="30"/>
    <s v="EX-MDS"/>
    <x v="0"/>
    <x v="0"/>
  </r>
  <r>
    <n v="1049"/>
    <x v="0"/>
    <x v="0"/>
    <s v="SRV001"/>
    <s v="1220000183"/>
    <s v="S/T"/>
    <s v="Maalas Condicioes"/>
    <x v="0"/>
    <x v="0"/>
    <x v="1"/>
    <s v="KQ53HH0"/>
    <n v="10349"/>
    <d v="2011-07-21T00:00:00"/>
    <n v="22911.040000000001"/>
    <s v="Gustavo Guzman"/>
    <n v="30"/>
    <s v="EX-MDS"/>
    <x v="1"/>
    <x v="0"/>
  </r>
  <r>
    <n v="1050"/>
    <x v="0"/>
    <x v="0"/>
    <s v="SRV002"/>
    <s v="1220000182"/>
    <s v="S/T"/>
    <s v="Maalas Condicioes"/>
    <x v="0"/>
    <x v="0"/>
    <x v="1"/>
    <s v="KQ81KD7"/>
    <n v="10349"/>
    <d v="2011-07-21T00:00:00"/>
    <n v="22911.040000000001"/>
    <s v="Gustavo Guzman"/>
    <n v="30"/>
    <s v="EX-MDS"/>
    <x v="1"/>
    <x v="0"/>
  </r>
  <r>
    <n v="664"/>
    <x v="1"/>
    <x v="1"/>
    <s v="YPFBTR-IMP2019-C2-014"/>
    <s v="1220001533"/>
    <s v="IMP-272"/>
    <s v="MALAS CONDICIONES"/>
    <x v="1"/>
    <x v="1"/>
    <x v="2"/>
    <s v="BRFSF5WSJ2"/>
    <s v="LN13516"/>
    <d v="2013-07-25T00:00:00"/>
    <n v="395.87"/>
    <s v="SAMUEL PEREDO"/>
    <n v="3"/>
    <s v="PORTACAMP DTI-U"/>
    <x v="2"/>
    <x v="0"/>
  </r>
  <r>
    <n v="672"/>
    <x v="1"/>
    <x v="1"/>
    <s v="YPFBTR-IMP2019-C2-006"/>
    <s v="1220001547"/>
    <s v="IMP-286"/>
    <s v="MALAS CONDICIONES"/>
    <x v="1"/>
    <x v="1"/>
    <x v="2"/>
    <s v="BRFSF5WSJK"/>
    <s v="LN13516"/>
    <d v="2013-07-25T00:00:00"/>
    <n v="395.87"/>
    <s v="SAMUEL PEREDO"/>
    <n v="3"/>
    <s v="PORTACAMP DTI-U"/>
    <x v="2"/>
    <x v="0"/>
  </r>
  <r>
    <n v="676"/>
    <x v="1"/>
    <x v="1"/>
    <s v="YPFBTR-IMP2019-C2-009"/>
    <s v="1220001537"/>
    <s v="IMP-276"/>
    <s v="MALAS CONDICIONES"/>
    <x v="1"/>
    <x v="1"/>
    <x v="2"/>
    <s v="BRFSF5WSJ6"/>
    <s v="LN13516"/>
    <d v="2013-07-25T00:00:00"/>
    <n v="395.87"/>
    <s v="SAMUEL PEREDO"/>
    <n v="3"/>
    <s v="PORTACAMP DTI-U"/>
    <x v="2"/>
    <x v="0"/>
  </r>
  <r>
    <n v="657"/>
    <x v="1"/>
    <x v="1"/>
    <s v="YPFBTR-IMP2013-C3-011"/>
    <m/>
    <s v="IMP-130"/>
    <s v="MALAS CONDICIONES"/>
    <x v="1"/>
    <x v="1"/>
    <x v="3"/>
    <s v="JPFF301828"/>
    <s v="LN7217"/>
    <d v="2009-10-14T00:00:00"/>
    <n v="2650"/>
    <s v="SAMUEL PEREDO"/>
    <n v="18"/>
    <s v="PORTACAMP DTI-U"/>
    <x v="3"/>
    <x v="0"/>
  </r>
  <r>
    <n v="663"/>
    <x v="1"/>
    <x v="1"/>
    <s v="YPFBTR-IMP2019-C2-0001"/>
    <s v="1220001446"/>
    <s v="IMP-178"/>
    <s v="MALAS CONDICIONES"/>
    <x v="1"/>
    <x v="1"/>
    <x v="3"/>
    <s v="BRFY816943"/>
    <s v="LN9962"/>
    <d v="2011-06-24T00:00:00"/>
    <n v="2359"/>
    <s v="SAMUEL PEREDO"/>
    <n v="16"/>
    <s v="PORTACAMP DTI-U"/>
    <x v="1"/>
    <x v="0"/>
  </r>
  <r>
    <n v="1052"/>
    <x v="0"/>
    <x v="0"/>
    <s v="SRV004"/>
    <s v="1150001630"/>
    <s v="WCC-002"/>
    <s v="Maalas Condicioes"/>
    <x v="0"/>
    <x v="0"/>
    <x v="4"/>
    <s v="FCW1438L0JN"/>
    <n v="8528"/>
    <d v="2010-08-18T00:00:00"/>
    <n v="31851.68"/>
    <s v="Gustavo Guzman"/>
    <n v="20"/>
    <s v="EX-MDS"/>
    <x v="4"/>
    <x v="0"/>
  </r>
  <r>
    <n v="665"/>
    <x v="1"/>
    <x v="1"/>
    <s v="YPFBTR-IMP2012-C2-009"/>
    <m/>
    <s v="IMP-058"/>
    <s v="MALAS CONDICIONES"/>
    <x v="1"/>
    <x v="1"/>
    <x v="5"/>
    <s v="MY48T3R0KS"/>
    <s v="LN2988"/>
    <d v="2005-09-22T00:00:00"/>
    <n v="208.2"/>
    <s v="SAMUEL PEREDO"/>
    <n v="1"/>
    <s v="PORTACAMP DTI-U"/>
    <x v="5"/>
    <x v="0"/>
  </r>
  <r>
    <n v="1501"/>
    <x v="2"/>
    <x v="0"/>
    <s v="R075"/>
    <s v="1150000097"/>
    <s v="ACCP-084"/>
    <s v="Maalas Condicioes"/>
    <x v="2"/>
    <x v="0"/>
    <x v="6"/>
    <s v="FTX1836S4KN"/>
    <n v="15403"/>
    <d v="2014-07-02T00:00:00"/>
    <n v="724.95"/>
    <s v="Gustavo Guzman"/>
    <n v="4"/>
    <s v="EX-MDS"/>
    <x v="6"/>
    <x v="0"/>
  </r>
  <r>
    <n v="975"/>
    <x v="2"/>
    <x v="0"/>
    <s v="R045"/>
    <s v="1150000044"/>
    <s v="ACCP-014"/>
    <s v="Maalas Condicioes"/>
    <x v="2"/>
    <x v="0"/>
    <x v="7"/>
    <s v="FTX1440N0CY"/>
    <n v="8528"/>
    <d v="2010-08-10T00:00:00"/>
    <n v="31851.68"/>
    <s v="Gustavo Guzman"/>
    <n v="3"/>
    <s v="EX-MDS"/>
    <x v="4"/>
    <x v="0"/>
  </r>
  <r>
    <n v="976"/>
    <x v="2"/>
    <x v="0"/>
    <s v="R047"/>
    <s v="1150000040"/>
    <s v="S/T"/>
    <s v="Maalas Condicioes"/>
    <x v="2"/>
    <x v="0"/>
    <x v="7"/>
    <s v="FTX1245T0LQ"/>
    <n v="5971"/>
    <d v="2009-03-13T00:00:00"/>
    <m/>
    <s v="Gustavo Guzman"/>
    <n v="3"/>
    <s v="EX-MDS"/>
    <x v="3"/>
    <x v="0"/>
  </r>
  <r>
    <n v="977"/>
    <x v="2"/>
    <x v="0"/>
    <s v="R048"/>
    <s v="1150000039"/>
    <s v="ACCP-008"/>
    <s v="Maalas Condicioes"/>
    <x v="2"/>
    <x v="0"/>
    <x v="7"/>
    <s v="FTX1245T0LP"/>
    <n v="5971"/>
    <d v="2009-03-13T00:00:00"/>
    <m/>
    <s v="Gustavo Guzman"/>
    <n v="3"/>
    <s v="EX-MDS"/>
    <x v="3"/>
    <x v="0"/>
  </r>
  <r>
    <n v="1249"/>
    <x v="3"/>
    <x v="0"/>
    <s v="T390"/>
    <s v="1150000071"/>
    <s v="ACCP-046"/>
    <s v="Maalas Condicioes"/>
    <x v="3"/>
    <x v="0"/>
    <x v="7"/>
    <s v="FTX1539N0DT"/>
    <n v="10537"/>
    <d v="2011-08-22T00:00:00"/>
    <n v="22649.06"/>
    <s v="Gustavo Guzman"/>
    <n v="3"/>
    <s v="CASITA"/>
    <x v="1"/>
    <x v="0"/>
  </r>
  <r>
    <n v="1250"/>
    <x v="3"/>
    <x v="0"/>
    <s v="T391"/>
    <s v="1150000061"/>
    <s v="ACCP-033"/>
    <s v="Maalas Condicioes"/>
    <x v="3"/>
    <x v="0"/>
    <x v="7"/>
    <s v="FTX1539N0E3"/>
    <n v="10537"/>
    <d v="2011-08-22T00:00:00"/>
    <n v="22649.06"/>
    <s v="Gustavo Guzman"/>
    <n v="3"/>
    <s v="CASITA"/>
    <x v="1"/>
    <x v="0"/>
  </r>
  <r>
    <n v="1251"/>
    <x v="3"/>
    <x v="0"/>
    <s v="T393"/>
    <s v="1150000067"/>
    <s v="ACCP-039"/>
    <s v="Maalas Condicioes"/>
    <x v="3"/>
    <x v="0"/>
    <x v="7"/>
    <s v="FTX1539N0DH"/>
    <n v="10537"/>
    <d v="2011-08-22T00:00:00"/>
    <n v="22649.06"/>
    <s v="Gustavo Guzman"/>
    <n v="3"/>
    <s v="CASITA"/>
    <x v="1"/>
    <x v="0"/>
  </r>
  <r>
    <n v="1252"/>
    <x v="3"/>
    <x v="0"/>
    <s v="T394"/>
    <s v="1150000058"/>
    <s v="ACCP-030"/>
    <s v="Maalas Condicioes"/>
    <x v="3"/>
    <x v="0"/>
    <x v="7"/>
    <s v="FTX1539N0DN"/>
    <n v="10537"/>
    <d v="2011-08-22T00:00:00"/>
    <n v="22649.06"/>
    <s v="Gustavo Guzman"/>
    <n v="3"/>
    <s v="CASITA"/>
    <x v="1"/>
    <x v="0"/>
  </r>
  <r>
    <n v="1253"/>
    <x v="3"/>
    <x v="0"/>
    <s v="T395"/>
    <s v="1150000060"/>
    <s v="ACCP-032"/>
    <s v="Maalas Condicioes"/>
    <x v="3"/>
    <x v="0"/>
    <x v="7"/>
    <s v="FTX1539N0DJ"/>
    <n v="10537"/>
    <d v="2011-08-22T00:00:00"/>
    <n v="22649.06"/>
    <s v="Gustavo Guzman"/>
    <n v="3"/>
    <s v="CASITA"/>
    <x v="1"/>
    <x v="0"/>
  </r>
  <r>
    <n v="1254"/>
    <x v="3"/>
    <x v="0"/>
    <s v="T396"/>
    <s v="1150000068"/>
    <s v="ACCP-040"/>
    <s v="Maalas Condicioes"/>
    <x v="3"/>
    <x v="0"/>
    <x v="7"/>
    <s v="FTX1539N0DF"/>
    <n v="10537"/>
    <d v="2011-08-22T00:00:00"/>
    <n v="22649.06"/>
    <s v="Gustavo Guzman"/>
    <n v="3"/>
    <s v="CASITA"/>
    <x v="1"/>
    <x v="0"/>
  </r>
  <r>
    <n v="1255"/>
    <x v="3"/>
    <x v="0"/>
    <s v="T397"/>
    <s v="1150000057"/>
    <s v="ACCP-029"/>
    <s v="Maalas Condicioes"/>
    <x v="3"/>
    <x v="0"/>
    <x v="7"/>
    <s v="FTX1539N0DK"/>
    <n v="10537"/>
    <d v="2011-08-22T00:00:00"/>
    <n v="22649.06"/>
    <s v="Gustavo Guzman"/>
    <n v="3"/>
    <s v="CASITA"/>
    <x v="1"/>
    <x v="0"/>
  </r>
  <r>
    <n v="1256"/>
    <x v="3"/>
    <x v="0"/>
    <s v="T398"/>
    <s v="1150000077"/>
    <s v="ACCP-052"/>
    <s v="Maalas Condicioes"/>
    <x v="3"/>
    <x v="0"/>
    <x v="7"/>
    <s v="FTX1539N0E2"/>
    <n v="10537"/>
    <d v="2011-08-22T00:00:00"/>
    <n v="22649.06"/>
    <s v="Gustavo Guzman"/>
    <n v="3"/>
    <s v="CASITA"/>
    <x v="1"/>
    <x v="0"/>
  </r>
  <r>
    <n v="1257"/>
    <x v="3"/>
    <x v="0"/>
    <s v="T399"/>
    <s v="1150000070"/>
    <s v="ACCP-045"/>
    <s v="Maalas Condicioes"/>
    <x v="3"/>
    <x v="0"/>
    <x v="7"/>
    <s v="FTX1539N0DY"/>
    <n v="10537"/>
    <d v="2011-08-22T00:00:00"/>
    <n v="22649.06"/>
    <s v="Gustavo Guzman"/>
    <n v="3"/>
    <s v="CASITA"/>
    <x v="1"/>
    <x v="0"/>
  </r>
  <r>
    <n v="1258"/>
    <x v="3"/>
    <x v="0"/>
    <s v="T400"/>
    <s v="1150000066"/>
    <s v="ACCP-038"/>
    <s v="Maalas Condicioes"/>
    <x v="3"/>
    <x v="0"/>
    <x v="7"/>
    <s v="FTX1539N0DZ"/>
    <n v="10537"/>
    <d v="2011-08-22T00:00:00"/>
    <n v="22649.06"/>
    <s v="Gustavo Guzman"/>
    <n v="3"/>
    <s v="CASITA"/>
    <x v="1"/>
    <x v="0"/>
  </r>
  <r>
    <n v="1259"/>
    <x v="3"/>
    <x v="0"/>
    <s v="T401"/>
    <s v="1150000055"/>
    <s v="ACCP-027"/>
    <s v="Maalas Condicioes"/>
    <x v="3"/>
    <x v="0"/>
    <x v="7"/>
    <s v="FTX1539N0DG"/>
    <n v="10537"/>
    <d v="2011-08-22T00:00:00"/>
    <n v="22649.06"/>
    <s v="Gustavo Guzman"/>
    <n v="3"/>
    <s v="CASITA"/>
    <x v="1"/>
    <x v="0"/>
  </r>
  <r>
    <n v="1260"/>
    <x v="3"/>
    <x v="0"/>
    <s v="T403"/>
    <s v="1150000064"/>
    <s v="ACCP-036"/>
    <s v="Maalas Condicioes"/>
    <x v="3"/>
    <x v="0"/>
    <x v="7"/>
    <s v="FTX1539N0DP"/>
    <n v="10537"/>
    <d v="2011-08-22T00:00:00"/>
    <n v="22649.06"/>
    <s v="Gustavo Guzman"/>
    <n v="3"/>
    <s v="CASITA"/>
    <x v="1"/>
    <x v="0"/>
  </r>
  <r>
    <n v="1261"/>
    <x v="3"/>
    <x v="0"/>
    <s v="T404"/>
    <s v="1150000076"/>
    <s v="ACCP-051"/>
    <s v="Maalas Condicioes"/>
    <x v="3"/>
    <x v="0"/>
    <x v="7"/>
    <s v="FTX1539N0E1"/>
    <n v="10537"/>
    <d v="2011-08-22T00:00:00"/>
    <n v="22649.06"/>
    <s v="Gustavo Guzman"/>
    <n v="3"/>
    <s v="CASITA"/>
    <x v="1"/>
    <x v="0"/>
  </r>
  <r>
    <n v="1262"/>
    <x v="3"/>
    <x v="0"/>
    <s v="T405"/>
    <s v="1150000063"/>
    <s v="ACCP-035"/>
    <s v="Maalas Condicioes"/>
    <x v="3"/>
    <x v="0"/>
    <x v="7"/>
    <s v="FTX1539N0E4"/>
    <n v="10537"/>
    <d v="2011-08-22T00:00:00"/>
    <n v="22649.06"/>
    <s v="Gustavo Guzman"/>
    <n v="3"/>
    <s v="CASITA"/>
    <x v="1"/>
    <x v="0"/>
  </r>
  <r>
    <n v="1263"/>
    <x v="3"/>
    <x v="0"/>
    <s v="T406"/>
    <s v="1150000062"/>
    <s v="ACCP-034"/>
    <s v="Maalas Condicioes"/>
    <x v="3"/>
    <x v="0"/>
    <x v="7"/>
    <s v="FTX1539N0E5"/>
    <n v="10537"/>
    <d v="2011-08-22T00:00:00"/>
    <n v="22649.06"/>
    <s v="Gustavo Guzman"/>
    <n v="3"/>
    <s v="CASITA"/>
    <x v="1"/>
    <x v="0"/>
  </r>
  <r>
    <n v="1264"/>
    <x v="3"/>
    <x v="0"/>
    <s v="T408"/>
    <s v="1150000069"/>
    <s v="ACCP-041"/>
    <s v="Maalas Condicioes"/>
    <x v="3"/>
    <x v="0"/>
    <x v="7"/>
    <s v="FTX1539N0DV"/>
    <n v="10537"/>
    <d v="2011-08-22T00:00:00"/>
    <n v="22649.06"/>
    <s v="Gustavo Guzman"/>
    <n v="3"/>
    <s v="CASITA"/>
    <x v="1"/>
    <x v="0"/>
  </r>
  <r>
    <n v="1265"/>
    <x v="3"/>
    <x v="0"/>
    <s v="T409"/>
    <s v="1150000072"/>
    <s v="ACCP-047"/>
    <s v="Maalas Condicioes"/>
    <x v="3"/>
    <x v="0"/>
    <x v="7"/>
    <s v="FTX1539N0DU"/>
    <n v="10537"/>
    <d v="2011-08-22T00:00:00"/>
    <n v="22649.06"/>
    <s v="Gustavo Guzman"/>
    <n v="3"/>
    <s v="CASITA"/>
    <x v="1"/>
    <x v="0"/>
  </r>
  <r>
    <n v="1266"/>
    <x v="3"/>
    <x v="0"/>
    <s v="T410"/>
    <s v="1150000056"/>
    <s v="ACCP-028"/>
    <s v="Maalas Condicioes"/>
    <x v="3"/>
    <x v="0"/>
    <x v="7"/>
    <s v="FTX1539N0DM"/>
    <n v="10537"/>
    <d v="2011-08-22T00:00:00"/>
    <n v="22649.06"/>
    <s v="Gustavo Guzman"/>
    <n v="3"/>
    <s v="CASITA"/>
    <x v="1"/>
    <x v="0"/>
  </r>
  <r>
    <n v="1267"/>
    <x v="3"/>
    <x v="0"/>
    <s v="T411"/>
    <s v="1150000045"/>
    <s v="ACCP-015"/>
    <s v="Maalas Condicioes"/>
    <x v="3"/>
    <x v="0"/>
    <x v="7"/>
    <s v="FTX1440N0CX"/>
    <n v="8528"/>
    <d v="2010-08-18T00:00:00"/>
    <n v="31851.68"/>
    <s v="Gustavo Guzman"/>
    <n v="3"/>
    <s v="CASITA"/>
    <x v="4"/>
    <x v="0"/>
  </r>
  <r>
    <n v="1268"/>
    <x v="3"/>
    <x v="0"/>
    <s v="T412"/>
    <s v="1150000047"/>
    <s v="ACCP-017"/>
    <s v="Maalas Condicioes"/>
    <x v="3"/>
    <x v="0"/>
    <x v="7"/>
    <s v="FTX1440N0CU"/>
    <n v="8528"/>
    <d v="2010-08-18T00:00:00"/>
    <n v="31851.68"/>
    <s v="Gustavo Guzman"/>
    <n v="3"/>
    <s v="CASITA"/>
    <x v="4"/>
    <x v="0"/>
  </r>
  <r>
    <n v="1269"/>
    <x v="3"/>
    <x v="0"/>
    <s v="T413"/>
    <s v="1150000049"/>
    <s v="ACCP-019"/>
    <s v="Maalas Condicioes"/>
    <x v="3"/>
    <x v="0"/>
    <x v="7"/>
    <s v="FTX1440N0CW"/>
    <n v="8528"/>
    <d v="2010-08-18T00:00:00"/>
    <n v="31851.68"/>
    <s v="Gustavo Guzman"/>
    <n v="3"/>
    <s v="CASITA"/>
    <x v="4"/>
    <x v="0"/>
  </r>
  <r>
    <n v="1270"/>
    <x v="3"/>
    <x v="0"/>
    <s v="T414"/>
    <s v="1150000050"/>
    <s v="ACCP-020"/>
    <s v="Maalas Condicioes"/>
    <x v="3"/>
    <x v="0"/>
    <x v="7"/>
    <s v="FTX1440N0CV"/>
    <n v="8528"/>
    <d v="2010-08-18T00:00:00"/>
    <n v="31851.68"/>
    <s v="Gustavo Guzman"/>
    <n v="3"/>
    <s v="CASITA"/>
    <x v="4"/>
    <x v="0"/>
  </r>
  <r>
    <n v="1271"/>
    <x v="3"/>
    <x v="0"/>
    <s v="T415"/>
    <s v="1150000051"/>
    <s v="ACCP-021"/>
    <s v="Maalas Condicioes"/>
    <x v="3"/>
    <x v="0"/>
    <x v="7"/>
    <s v="FTX1440N0CR"/>
    <n v="8528"/>
    <d v="2010-08-18T00:00:00"/>
    <n v="31851.68"/>
    <s v="Gustavo Guzman"/>
    <n v="3"/>
    <s v="CASITA"/>
    <x v="4"/>
    <x v="0"/>
  </r>
  <r>
    <n v="1272"/>
    <x v="3"/>
    <x v="0"/>
    <s v="T416"/>
    <s v="1150000046"/>
    <s v="ACCP-016"/>
    <s v="Maalas Condicioes"/>
    <x v="3"/>
    <x v="0"/>
    <x v="7"/>
    <s v="FTX1440N0CP"/>
    <n v="8528"/>
    <d v="2010-08-18T00:00:00"/>
    <n v="31851.68"/>
    <s v="Gustavo Guzman"/>
    <n v="3"/>
    <s v="CASITA"/>
    <x v="4"/>
    <x v="0"/>
  </r>
  <r>
    <n v="1273"/>
    <x v="3"/>
    <x v="0"/>
    <s v="T417"/>
    <s v="1150000036"/>
    <s v="S/T"/>
    <s v="Maalas Condicioes"/>
    <x v="3"/>
    <x v="0"/>
    <x v="7"/>
    <s v="FTX1245T0LN"/>
    <n v="5971"/>
    <d v="2009-03-13T00:00:00"/>
    <m/>
    <s v="Gustavo Guzman"/>
    <n v="3"/>
    <s v="CASITA"/>
    <x v="3"/>
    <x v="0"/>
  </r>
  <r>
    <n v="1274"/>
    <x v="3"/>
    <x v="0"/>
    <s v="T418"/>
    <s v="1150000042"/>
    <s v="ACCP-012"/>
    <s v="Maalas Condicioes"/>
    <x v="3"/>
    <x v="0"/>
    <x v="7"/>
    <s v="FTX1440N0CT"/>
    <n v="8528"/>
    <d v="2010-08-18T00:00:00"/>
    <n v="31851.68"/>
    <s v="Gustavo Guzman"/>
    <n v="3"/>
    <s v="CASITA"/>
    <x v="4"/>
    <x v="0"/>
  </r>
  <r>
    <n v="1275"/>
    <x v="3"/>
    <x v="0"/>
    <s v="T419"/>
    <s v="1150000052"/>
    <s v="ACCP-022"/>
    <s v="Maalas Condicioes"/>
    <x v="3"/>
    <x v="0"/>
    <x v="7"/>
    <s v="FTX1440N0CZ"/>
    <n v="8528"/>
    <d v="2010-08-18T00:00:00"/>
    <n v="31851.68"/>
    <s v="Gustavo Guzman"/>
    <n v="3"/>
    <s v="CASITA"/>
    <x v="4"/>
    <x v="0"/>
  </r>
  <r>
    <n v="1276"/>
    <x v="3"/>
    <x v="0"/>
    <s v="T422"/>
    <s v="1150000038"/>
    <s v="ACCP-007"/>
    <s v="Maalas Condicioes"/>
    <x v="3"/>
    <x v="0"/>
    <x v="7"/>
    <s v="FTX1245T0LT"/>
    <n v="5971"/>
    <d v="2009-03-13T00:00:00"/>
    <m/>
    <s v="Gustavo Guzman"/>
    <n v="3"/>
    <s v="CASITA"/>
    <x v="3"/>
    <x v="0"/>
  </r>
  <r>
    <n v="1277"/>
    <x v="3"/>
    <x v="0"/>
    <s v="T423"/>
    <s v="1150000053"/>
    <s v="ACCP-023"/>
    <s v="Maalas Condicioes"/>
    <x v="3"/>
    <x v="0"/>
    <x v="8"/>
    <s v="FTX1523K51W"/>
    <n v="9609"/>
    <d v="2011-07-20T00:00:00"/>
    <m/>
    <s v="Gustavo Guzman"/>
    <n v="4"/>
    <s v="CASITA"/>
    <x v="1"/>
    <x v="0"/>
  </r>
  <r>
    <n v="1278"/>
    <x v="3"/>
    <x v="0"/>
    <s v="T427"/>
    <s v="1150000054"/>
    <s v="ACCP-025"/>
    <s v="Maalas Condicioes"/>
    <x v="3"/>
    <x v="0"/>
    <x v="8"/>
    <s v="FTX1523K4LR"/>
    <n v="9609"/>
    <d v="2011-07-20T00:00:00"/>
    <m/>
    <s v="Gustavo Guzman"/>
    <n v="4"/>
    <s v="CASITA"/>
    <x v="1"/>
    <x v="0"/>
  </r>
  <r>
    <n v="1279"/>
    <x v="3"/>
    <x v="0"/>
    <s v="T428"/>
    <s v="1150000086"/>
    <s v="S/T"/>
    <s v="Maalas Condicioes"/>
    <x v="3"/>
    <x v="0"/>
    <x v="8"/>
    <s v="FTX1523K51Y"/>
    <n v="9609"/>
    <d v="2011-07-20T00:00:00"/>
    <m/>
    <s v="Gustavo Guzman"/>
    <n v="4"/>
    <s v="CASITA"/>
    <x v="1"/>
    <x v="0"/>
  </r>
  <r>
    <n v="1280"/>
    <x v="3"/>
    <x v="0"/>
    <s v="T429"/>
    <s v="1150000073"/>
    <s v="ACCP-048"/>
    <s v="Maalas Condicioes"/>
    <x v="3"/>
    <x v="0"/>
    <x v="8"/>
    <s v="FTX1523K51V"/>
    <n v="9609"/>
    <d v="2011-07-20T00:00:00"/>
    <m/>
    <s v="Gustavo Guzman"/>
    <n v="4"/>
    <s v="CASITA"/>
    <x v="1"/>
    <x v="0"/>
  </r>
  <r>
    <n v="1281"/>
    <x v="3"/>
    <x v="0"/>
    <s v="T432"/>
    <s v="1220003056"/>
    <s v="ACCP-024"/>
    <s v="Maalas Condicioes"/>
    <x v="3"/>
    <x v="0"/>
    <x v="8"/>
    <s v="FTX1523K51X"/>
    <n v="9609"/>
    <d v="2011-07-20T00:00:00"/>
    <m/>
    <s v="Gustavo Guzman"/>
    <n v="4"/>
    <s v="CASITA"/>
    <x v="1"/>
    <x v="0"/>
  </r>
  <r>
    <n v="1282"/>
    <x v="3"/>
    <x v="0"/>
    <s v="T434"/>
    <s v="1220003060"/>
    <s v="ACCP-068"/>
    <s v="Maalas Condicioes"/>
    <x v="3"/>
    <x v="0"/>
    <x v="9"/>
    <s v="FGL1735W6PL"/>
    <n v="14551"/>
    <d v="2014-01-28T00:00:00"/>
    <m/>
    <s v="Gustavo Guzman"/>
    <n v="3"/>
    <s v="CASITA"/>
    <x v="6"/>
    <x v="0"/>
  </r>
  <r>
    <n v="1283"/>
    <x v="3"/>
    <x v="0"/>
    <s v="T435"/>
    <s v="1220003063"/>
    <s v="ACCP-071"/>
    <s v="Maalas Condicioes"/>
    <x v="3"/>
    <x v="0"/>
    <x v="9"/>
    <s v="FGL1735W6QJ"/>
    <n v="14084"/>
    <d v="2013-11-18T00:00:00"/>
    <m/>
    <s v="Gustavo Guzman"/>
    <n v="3"/>
    <s v="CASITA"/>
    <x v="2"/>
    <x v="0"/>
  </r>
  <r>
    <n v="1284"/>
    <x v="3"/>
    <x v="0"/>
    <s v="T437"/>
    <s v="1150000088"/>
    <s v="ACCP-075"/>
    <s v="Maalas Condicioes"/>
    <x v="3"/>
    <x v="0"/>
    <x v="10"/>
    <s v="FTX1836S45U"/>
    <n v="15403"/>
    <d v="2014-07-02T00:00:00"/>
    <n v="724.95"/>
    <s v="Gustavo Guzman"/>
    <n v="4"/>
    <s v="CASITA"/>
    <x v="6"/>
    <x v="0"/>
  </r>
  <r>
    <n v="1285"/>
    <x v="3"/>
    <x v="0"/>
    <s v="T438"/>
    <s v="1150000096"/>
    <s v="S/T"/>
    <s v="Maalas Condicioes"/>
    <x v="3"/>
    <x v="0"/>
    <x v="10"/>
    <s v="FTX1836S45Y"/>
    <n v="15403"/>
    <d v="2014-07-02T00:00:00"/>
    <n v="724.95"/>
    <s v="Gustavo Guzman"/>
    <n v="4"/>
    <s v="CASITA"/>
    <x v="6"/>
    <x v="0"/>
  </r>
  <r>
    <n v="1286"/>
    <x v="3"/>
    <x v="0"/>
    <s v="T439"/>
    <s v="1150000092"/>
    <s v="ACCP-079"/>
    <s v="Maalas Condicioes"/>
    <x v="3"/>
    <x v="0"/>
    <x v="10"/>
    <s v="FTX1836S45V"/>
    <n v="15403"/>
    <d v="2014-07-02T00:00:00"/>
    <n v="724.95"/>
    <s v="Gustavo Guzman"/>
    <n v="4"/>
    <s v="CASITA"/>
    <x v="6"/>
    <x v="0"/>
  </r>
  <r>
    <n v="1287"/>
    <x v="3"/>
    <x v="0"/>
    <s v="T440"/>
    <s v="1150000093"/>
    <s v="ACCP-080"/>
    <s v="Maalas Condicioes"/>
    <x v="3"/>
    <x v="0"/>
    <x v="10"/>
    <s v="FTX1836S45R"/>
    <n v="15403"/>
    <d v="2014-07-02T00:00:00"/>
    <n v="724.95"/>
    <s v="Gustavo Guzman"/>
    <n v="4"/>
    <s v="CASITA"/>
    <x v="6"/>
    <x v="0"/>
  </r>
  <r>
    <n v="1288"/>
    <x v="3"/>
    <x v="0"/>
    <s v="T441"/>
    <s v="1150000094"/>
    <s v="ACCP-081"/>
    <s v="Maalas Condicioes"/>
    <x v="3"/>
    <x v="0"/>
    <x v="10"/>
    <s v="FTX1836S460"/>
    <n v="15403"/>
    <d v="2014-07-02T00:00:00"/>
    <n v="724.95"/>
    <s v="Gustavo Guzman"/>
    <n v="4"/>
    <s v="CASITA"/>
    <x v="6"/>
    <x v="0"/>
  </r>
  <r>
    <n v="1289"/>
    <x v="3"/>
    <x v="0"/>
    <s v="T442"/>
    <s v="1150000090"/>
    <s v="ACCP-077"/>
    <s v="Maalas Condicioes"/>
    <x v="3"/>
    <x v="0"/>
    <x v="10"/>
    <s v="FTX1836S45Q"/>
    <n v="15403"/>
    <d v="2014-07-02T00:00:00"/>
    <n v="724.95"/>
    <s v="Gustavo Guzman"/>
    <n v="4"/>
    <s v="CASITA"/>
    <x v="6"/>
    <x v="0"/>
  </r>
  <r>
    <n v="1290"/>
    <x v="3"/>
    <x v="0"/>
    <s v="T443"/>
    <s v="1150000089"/>
    <s v="ACCP-076"/>
    <s v="Maalas Condicioes"/>
    <x v="3"/>
    <x v="0"/>
    <x v="10"/>
    <s v="FTX1836S45Z"/>
    <n v="15403"/>
    <d v="2014-07-02T00:00:00"/>
    <n v="724.95"/>
    <s v="Gustavo Guzman"/>
    <n v="4"/>
    <s v="CASITA"/>
    <x v="6"/>
    <x v="0"/>
  </r>
  <r>
    <n v="1291"/>
    <x v="3"/>
    <x v="0"/>
    <s v="T444"/>
    <s v="1150000091"/>
    <s v="ACCP-078"/>
    <s v="Maalas Condicioes"/>
    <x v="3"/>
    <x v="0"/>
    <x v="10"/>
    <s v="FTX1836S45W"/>
    <n v="15403"/>
    <d v="2014-07-02T00:00:00"/>
    <n v="724.95"/>
    <s v="Gustavo Guzman"/>
    <n v="4"/>
    <s v="CASITA"/>
    <x v="6"/>
    <x v="0"/>
  </r>
  <r>
    <n v="1292"/>
    <x v="3"/>
    <x v="0"/>
    <s v="T445"/>
    <s v="1150000095"/>
    <s v="ACCP-082"/>
    <s v="Maalas Condicioes"/>
    <x v="3"/>
    <x v="0"/>
    <x v="10"/>
    <s v="FTX1836S45T"/>
    <n v="15403"/>
    <d v="2014-07-02T00:00:00"/>
    <n v="724.95"/>
    <s v="Gustavo Guzman"/>
    <n v="4"/>
    <s v="CASITA"/>
    <x v="6"/>
    <x v="0"/>
  </r>
  <r>
    <n v="1293"/>
    <x v="3"/>
    <x v="0"/>
    <s v="T446"/>
    <s v="1150000087"/>
    <s v="ACCP-074"/>
    <s v="Maalas Condicioes"/>
    <x v="3"/>
    <x v="0"/>
    <x v="10"/>
    <s v="FTX1836S45S"/>
    <n v="15403"/>
    <d v="2014-07-02T00:00:00"/>
    <n v="724.95"/>
    <s v="Gustavo Guzman"/>
    <n v="4"/>
    <s v="CASITA"/>
    <x v="6"/>
    <x v="0"/>
  </r>
  <r>
    <n v="1235"/>
    <x v="3"/>
    <x v="0"/>
    <s v="T370"/>
    <s v="1150000215"/>
    <s v="ATA041"/>
    <s v="Maalas Condicioes"/>
    <x v="3"/>
    <x v="0"/>
    <x v="11"/>
    <s v="FCH15228AGC"/>
    <n v="9609"/>
    <d v="2011-07-20T00:00:00"/>
    <m/>
    <s v="Gustavo Guzman"/>
    <n v="1"/>
    <s v="CASITA"/>
    <x v="1"/>
    <x v="0"/>
  </r>
  <r>
    <n v="1236"/>
    <x v="3"/>
    <x v="0"/>
    <s v="T372"/>
    <n v="1150000216"/>
    <s v="ATA042"/>
    <s v="Maalas Condicioes"/>
    <x v="3"/>
    <x v="0"/>
    <x v="11"/>
    <s v="FCH15228B69"/>
    <n v="9609"/>
    <d v="2011-07-20T00:00:00"/>
    <m/>
    <s v="Gustavo Guzman"/>
    <n v="1"/>
    <s v="CASITA"/>
    <x v="1"/>
    <x v="0"/>
  </r>
  <r>
    <n v="744"/>
    <x v="3"/>
    <x v="0"/>
    <s v="P003"/>
    <s v="1150000274"/>
    <s v="ATA100"/>
    <s v="Maalas Condicioes"/>
    <x v="3"/>
    <x v="0"/>
    <x v="12"/>
    <s v="FCH15228BMW"/>
    <n v="9609"/>
    <d v="2011-07-20T00:00:00"/>
    <m/>
    <s v="Gustavo Guzman"/>
    <n v="1"/>
    <s v="CASITA"/>
    <x v="1"/>
    <x v="0"/>
  </r>
  <r>
    <n v="875"/>
    <x v="3"/>
    <x v="0"/>
    <s v="T097"/>
    <s v="1150000227"/>
    <s v="ATA053"/>
    <s v="Maalas Condicioes"/>
    <x v="3"/>
    <x v="0"/>
    <x v="12"/>
    <s v="FCH15208XH6"/>
    <n v="9609"/>
    <d v="2011-07-20T00:00:00"/>
    <m/>
    <s v="Gustavo Guzman"/>
    <n v="1"/>
    <s v="EX-MDS"/>
    <x v="1"/>
    <x v="0"/>
  </r>
  <r>
    <n v="878"/>
    <x v="3"/>
    <x v="0"/>
    <s v="T099"/>
    <s v="1150000273"/>
    <s v="ATA099"/>
    <s v="Maalas Condicioes"/>
    <x v="3"/>
    <x v="0"/>
    <x v="12"/>
    <s v="FCH15208XFE"/>
    <n v="9609"/>
    <d v="2011-07-20T00:00:00"/>
    <m/>
    <s v="Gustavo Guzman"/>
    <n v="1"/>
    <s v="EX-MDS"/>
    <x v="1"/>
    <x v="0"/>
  </r>
  <r>
    <n v="880"/>
    <x v="3"/>
    <x v="0"/>
    <s v="T100"/>
    <s v="1150000263"/>
    <s v="ATA089"/>
    <s v="Maalas Condicioes"/>
    <x v="3"/>
    <x v="0"/>
    <x v="12"/>
    <s v="FCH1520.YN6"/>
    <n v="9609"/>
    <d v="2011-07-20T00:00:00"/>
    <m/>
    <s v="Gustavo Guzman"/>
    <n v="1"/>
    <s v="EX-MDS"/>
    <x v="1"/>
    <x v="0"/>
  </r>
  <r>
    <n v="882"/>
    <x v="3"/>
    <x v="0"/>
    <s v="T101"/>
    <s v="1150000243"/>
    <s v="ATA069"/>
    <s v="Maalas Condicioes"/>
    <x v="3"/>
    <x v="0"/>
    <x v="12"/>
    <s v="FCH15228BAM"/>
    <n v="9609"/>
    <d v="2011-07-20T00:00:00"/>
    <m/>
    <s v="Gustavo Guzman"/>
    <n v="1"/>
    <s v="EX-MDS"/>
    <x v="1"/>
    <x v="0"/>
  </r>
  <r>
    <n v="885"/>
    <x v="3"/>
    <x v="0"/>
    <s v="T103"/>
    <s v="1150000222"/>
    <s v="ATA048"/>
    <s v="Maalas Condicioes"/>
    <x v="3"/>
    <x v="0"/>
    <x v="12"/>
    <s v="FCH15208XZS"/>
    <n v="9609"/>
    <d v="2011-07-20T00:00:00"/>
    <m/>
    <s v="Gustavo Guzman"/>
    <n v="1"/>
    <s v="EX-MDS"/>
    <x v="1"/>
    <x v="0"/>
  </r>
  <r>
    <n v="957"/>
    <x v="3"/>
    <x v="0"/>
    <s v="P004"/>
    <s v="1150000277"/>
    <s v="ATA103"/>
    <s v="Maalas Condicioes"/>
    <x v="3"/>
    <x v="0"/>
    <x v="12"/>
    <s v="FCH15228BLK"/>
    <n v="9609"/>
    <d v="2011-07-20T00:00:00"/>
    <m/>
    <s v="Gustavo Guzman"/>
    <n v="1"/>
    <s v="CASITA"/>
    <x v="1"/>
    <x v="0"/>
  </r>
  <r>
    <n v="1505"/>
    <x v="4"/>
    <x v="2"/>
    <s v="YPFBTR-INF2024-C4-032"/>
    <n v="1220001144"/>
    <s v="ESR049"/>
    <s v="MALAS CONDICIONES"/>
    <x v="0"/>
    <x v="1"/>
    <x v="13"/>
    <s v="2M25450CZL"/>
    <s v="LN17219"/>
    <d v="2016-06-06T00:00:00"/>
    <m/>
    <s v="Oscar Iraola"/>
    <n v="16"/>
    <s v="Sala de UPS"/>
    <x v="7"/>
    <x v="0"/>
  </r>
  <r>
    <n v="1506"/>
    <x v="4"/>
    <x v="2"/>
    <s v="YPFBTR-INF2024-C4-033"/>
    <n v="1220001223"/>
    <s v="HP-BL685-02"/>
    <s v="MALAS CONDICIONES"/>
    <x v="0"/>
    <x v="1"/>
    <x v="13"/>
    <s v="2M223500SR"/>
    <s v="LN12251"/>
    <d v="2012-09-03T00:00:00"/>
    <m/>
    <s v="Oscar Iraola"/>
    <n v="16"/>
    <s v="Sala de UPS"/>
    <x v="8"/>
    <x v="0"/>
  </r>
  <r>
    <n v="1504"/>
    <x v="5"/>
    <x v="2"/>
    <s v="YPFBTR-INF2024-C4-031"/>
    <n v="1220001220"/>
    <s v="HP-B1465-01"/>
    <s v="MALAS CONDICIONES"/>
    <x v="4"/>
    <x v="1"/>
    <x v="14"/>
    <s v="USE132DYTY"/>
    <s v="LN10437"/>
    <d v="2011-10-07T00:00:00"/>
    <m/>
    <s v="Oscar Iraola"/>
    <n v="170"/>
    <s v="Sala de UPS"/>
    <x v="1"/>
    <x v="0"/>
  </r>
  <r>
    <n v="199"/>
    <x v="6"/>
    <x v="1"/>
    <s v="YPFBTR-CPU2023-C4-027"/>
    <s v="1220000289"/>
    <s v="COM328"/>
    <s v="MALAS CONDICIONES"/>
    <x v="5"/>
    <x v="1"/>
    <x v="15"/>
    <s v="MXL22723LL"/>
    <s v="LN12263"/>
    <d v="2012-09-07T00:00:00"/>
    <n v="1665"/>
    <s v="SAMUEL PEREDO"/>
    <n v="11"/>
    <s v="PORTACAMP DTI-U"/>
    <x v="8"/>
    <x v="0"/>
  </r>
  <r>
    <n v="202"/>
    <x v="6"/>
    <x v="1"/>
    <s v="YPFBTR-CPU2023-C4-031"/>
    <s v="1220000201"/>
    <s v="COM238"/>
    <s v="MALAS CONDICIONES"/>
    <x v="5"/>
    <x v="1"/>
    <x v="15"/>
    <s v="MXL22723K1"/>
    <s v="LN12263"/>
    <d v="2012-09-07T00:00:00"/>
    <n v="1665"/>
    <s v="SAMUEL PEREDO"/>
    <n v="11"/>
    <s v="PORTACAMP DTI-U"/>
    <x v="8"/>
    <x v="0"/>
  </r>
  <r>
    <n v="203"/>
    <x v="6"/>
    <x v="1"/>
    <s v="YPFBTR-CPU2023-C4-032"/>
    <s v="1220000265"/>
    <s v="COM303"/>
    <s v="MALAS CONDICIONES"/>
    <x v="5"/>
    <x v="1"/>
    <x v="15"/>
    <s v="MXL22723K8"/>
    <s v="LN12263"/>
    <d v="2012-09-07T00:00:00"/>
    <n v="1665"/>
    <s v="SAMUEL PEREDO"/>
    <n v="11"/>
    <s v="PORTACAMP DTI-U"/>
    <x v="8"/>
    <x v="0"/>
  </r>
  <r>
    <n v="204"/>
    <x v="6"/>
    <x v="1"/>
    <s v="YPFBTR-CPU2023-C4-033"/>
    <s v="1220000248"/>
    <s v="COM286"/>
    <s v="MALAS CONDICIONES"/>
    <x v="5"/>
    <x v="1"/>
    <x v="15"/>
    <s v="MXL22723K9"/>
    <s v="LN12263"/>
    <d v="2012-09-06T00:00:00"/>
    <n v="1665"/>
    <s v="SAMUEL PEREDO"/>
    <n v="11"/>
    <s v="PORTACAMP DTI-U"/>
    <x v="8"/>
    <x v="0"/>
  </r>
  <r>
    <n v="205"/>
    <x v="6"/>
    <x v="1"/>
    <s v="YPFBTR-CPU2023-C4-034"/>
    <s v="1220000200"/>
    <s v="COM237"/>
    <s v="MALAS CONDICIONES"/>
    <x v="5"/>
    <x v="1"/>
    <x v="15"/>
    <s v="MXL22723KD"/>
    <s v="LN12263"/>
    <d v="2012-09-06T00:00:00"/>
    <n v="1665"/>
    <s v="SAMUEL PEREDO"/>
    <n v="11"/>
    <s v="PORTACAMP DTI-U"/>
    <x v="8"/>
    <x v="0"/>
  </r>
  <r>
    <n v="206"/>
    <x v="6"/>
    <x v="1"/>
    <s v="YPFBTR-CPU2023-C4-035"/>
    <s v="1220000189"/>
    <s v="COM226"/>
    <s v="MALAS CONDICIONES"/>
    <x v="5"/>
    <x v="1"/>
    <x v="15"/>
    <s v="MXL22723KF"/>
    <s v="LN12263"/>
    <d v="2012-09-07T00:00:00"/>
    <n v="1665"/>
    <s v="SAMUEL PEREDO"/>
    <n v="11"/>
    <s v="PORTACAMP DTI-U"/>
    <x v="8"/>
    <x v="0"/>
  </r>
  <r>
    <n v="207"/>
    <x v="6"/>
    <x v="1"/>
    <s v="YPFBTR-CPU2023-C4-036"/>
    <s v="1220000229"/>
    <s v="COM267"/>
    <s v="MALAS CONDICIONES"/>
    <x v="5"/>
    <x v="1"/>
    <x v="15"/>
    <s v="MXL22723L0"/>
    <s v="LN12263"/>
    <d v="2012-09-07T00:00:00"/>
    <n v="1665"/>
    <s v="SAMUEL PEREDO"/>
    <n v="11"/>
    <s v="PORTACAMP DTI-U"/>
    <x v="8"/>
    <x v="0"/>
  </r>
  <r>
    <n v="208"/>
    <x v="6"/>
    <x v="1"/>
    <s v="YPFBTR-CPU2023-C4-037"/>
    <s v="1220000199"/>
    <s v="COM236"/>
    <s v="MALAS CONDICIONES"/>
    <x v="5"/>
    <x v="1"/>
    <x v="15"/>
    <s v="MXL22723L1"/>
    <s v="LN12263"/>
    <d v="2012-09-07T00:00:00"/>
    <n v="1665"/>
    <s v="SAMUEL PEREDO"/>
    <n v="11"/>
    <s v="PORTACAMP DTI-U"/>
    <x v="8"/>
    <x v="0"/>
  </r>
  <r>
    <n v="209"/>
    <x v="6"/>
    <x v="1"/>
    <s v="YPFBTR-CPU2023-C4-038"/>
    <s v="1220000259"/>
    <s v="COM297"/>
    <s v="MALAS CONDICIONES"/>
    <x v="5"/>
    <x v="1"/>
    <x v="15"/>
    <s v="MXL22723LB"/>
    <s v="LN12279"/>
    <d v="2012-08-28T00:00:00"/>
    <n v="1665"/>
    <s v="SAMUEL PEREDO"/>
    <n v="11"/>
    <s v="PORTACAMP DTI-U"/>
    <x v="8"/>
    <x v="0"/>
  </r>
  <r>
    <n v="210"/>
    <x v="6"/>
    <x v="1"/>
    <s v="YPFBTR-CPU2023-C4-039"/>
    <s v="1220003101"/>
    <s v="COM514"/>
    <s v="MALAS CONDICIONES"/>
    <x v="5"/>
    <x v="1"/>
    <x v="15"/>
    <s v="MXL22723MG"/>
    <s v="LN13000"/>
    <d v="2013-03-01T00:00:00"/>
    <n v="1665"/>
    <s v="SAMUEL PEREDO"/>
    <n v="11"/>
    <s v="PORTACAMP DTI-U"/>
    <x v="2"/>
    <x v="0"/>
  </r>
  <r>
    <n v="211"/>
    <x v="6"/>
    <x v="1"/>
    <s v="YPFBTR-CPU2023-C4-040"/>
    <s v="1220000253"/>
    <s v="COM291"/>
    <s v="MALAS CONDICIONES"/>
    <x v="5"/>
    <x v="1"/>
    <x v="15"/>
    <s v="MXL22723MK"/>
    <s v="LN12263"/>
    <d v="2012-09-07T00:00:00"/>
    <n v="1665"/>
    <s v="SAMUEL PEREDO"/>
    <n v="11"/>
    <s v="PORTACAMP DTI-U"/>
    <x v="8"/>
    <x v="0"/>
  </r>
  <r>
    <n v="212"/>
    <x v="6"/>
    <x v="1"/>
    <s v="YPFBTR-CPU2023-C4-041"/>
    <s v="1220000254"/>
    <s v="COM292"/>
    <s v="MALAS CONDICIONES"/>
    <x v="5"/>
    <x v="1"/>
    <x v="15"/>
    <s v="MXL22723MW"/>
    <s v="LN12263"/>
    <d v="2012-09-06T00:00:00"/>
    <n v="1665"/>
    <s v="SAMUEL PEREDO"/>
    <n v="11"/>
    <s v="PORTACAMP DTI-U"/>
    <x v="8"/>
    <x v="0"/>
  </r>
  <r>
    <n v="213"/>
    <x v="6"/>
    <x v="1"/>
    <s v="YPFBTR-CPU2023-C4-042"/>
    <s v="1220000296"/>
    <s v="COM335"/>
    <s v="MALAS CONDICIONES"/>
    <x v="5"/>
    <x v="1"/>
    <x v="15"/>
    <s v="MXL22723MZ"/>
    <s v="LN12263"/>
    <d v="2012-09-06T00:00:00"/>
    <n v="1665"/>
    <s v="SAMUEL PEREDO"/>
    <n v="11"/>
    <s v="PORTACAMP DTI-U"/>
    <x v="8"/>
    <x v="0"/>
  </r>
  <r>
    <n v="214"/>
    <x v="6"/>
    <x v="1"/>
    <s v="YPFBTR-CPU2023-C4-043"/>
    <s v="1220000240"/>
    <s v="COM278"/>
    <s v="MALAS CONDICIONES"/>
    <x v="5"/>
    <x v="1"/>
    <x v="15"/>
    <s v="MXL22723N3"/>
    <s v="LN12263"/>
    <d v="2012-09-06T00:00:00"/>
    <n v="1665"/>
    <s v="SAMUEL PEREDO"/>
    <n v="11"/>
    <s v="PORTACAMP DTI-U"/>
    <x v="8"/>
    <x v="0"/>
  </r>
  <r>
    <n v="215"/>
    <x v="6"/>
    <x v="1"/>
    <s v="YPFBTR-CPU2023-C4-044"/>
    <s v="1220000249"/>
    <s v="COM287"/>
    <s v="MALAS CONDICIONES"/>
    <x v="5"/>
    <x v="1"/>
    <x v="15"/>
    <s v="MXL22723N4"/>
    <s v="LN12263"/>
    <d v="2012-09-07T00:00:00"/>
    <n v="1665"/>
    <s v="SAMUEL PEREDO"/>
    <n v="11"/>
    <s v="PORTACAMP DTI-U"/>
    <x v="8"/>
    <x v="0"/>
  </r>
  <r>
    <n v="216"/>
    <x v="6"/>
    <x v="1"/>
    <s v="YPFBTR-CPU2023-C4-045"/>
    <s v="1220000207"/>
    <s v="COM244"/>
    <s v="MALAS CONDICIONES"/>
    <x v="5"/>
    <x v="1"/>
    <x v="15"/>
    <s v="MXL22723N6"/>
    <s v="LN12263"/>
    <d v="2012-09-06T00:00:00"/>
    <n v="1665"/>
    <s v="SAMUEL PEREDO"/>
    <n v="11"/>
    <s v="PORTACAMP DTI-U"/>
    <x v="8"/>
    <x v="0"/>
  </r>
  <r>
    <n v="217"/>
    <x v="6"/>
    <x v="1"/>
    <s v="YPFBTR-CPU2023-C4-046"/>
    <s v="1220000299"/>
    <s v="COM338"/>
    <s v="MALAS CONDICIONES"/>
    <x v="5"/>
    <x v="1"/>
    <x v="15"/>
    <s v="MXL22723NT"/>
    <s v="LN12263"/>
    <d v="2012-09-06T00:00:00"/>
    <n v="1665"/>
    <s v="SAMUEL PEREDO"/>
    <n v="11"/>
    <s v="PORTACAMP DTI-U"/>
    <x v="8"/>
    <x v="0"/>
  </r>
  <r>
    <n v="218"/>
    <x v="6"/>
    <x v="1"/>
    <s v="YPFBTR-CPU2023-C4-047"/>
    <s v="1220000306"/>
    <s v="COM345"/>
    <s v="MALAS CONDICIONES"/>
    <x v="5"/>
    <x v="1"/>
    <x v="15"/>
    <s v="MXL22723P4"/>
    <s v="LN12263"/>
    <d v="2012-09-07T00:00:00"/>
    <n v="1665"/>
    <s v="SAMUEL PEREDO"/>
    <n v="11"/>
    <s v="PORTACAMP DTI-U"/>
    <x v="8"/>
    <x v="0"/>
  </r>
  <r>
    <n v="219"/>
    <x v="6"/>
    <x v="1"/>
    <s v="YPFBTR-CPU2023-C4-048"/>
    <s v="1220000194"/>
    <s v="COM231"/>
    <s v="MALAS CONDICIONES"/>
    <x v="5"/>
    <x v="1"/>
    <x v="15"/>
    <s v="MXL22723P8"/>
    <s v="LN12279"/>
    <d v="2012-08-28T00:00:00"/>
    <n v="1665"/>
    <s v="SAMUEL PEREDO"/>
    <n v="11"/>
    <s v="PORTACAMP DTI-U"/>
    <x v="8"/>
    <x v="0"/>
  </r>
  <r>
    <n v="220"/>
    <x v="6"/>
    <x v="1"/>
    <s v="YPFBTR-CPU2023-C4-049"/>
    <s v="1220000191"/>
    <s v="COM228"/>
    <s v="MALAS CONDICIONES"/>
    <x v="5"/>
    <x v="1"/>
    <x v="15"/>
    <s v="MXL2272406"/>
    <s v="LN12263"/>
    <d v="2012-09-07T00:00:00"/>
    <n v="1665"/>
    <s v="SAMUEL PEREDO"/>
    <n v="11"/>
    <s v="PORTACAMP DTI-U"/>
    <x v="8"/>
    <x v="0"/>
  </r>
  <r>
    <n v="221"/>
    <x v="6"/>
    <x v="1"/>
    <s v="YPFBTR-CPU2023-C4-050"/>
    <s v="1220000288"/>
    <s v="COM327"/>
    <s v="MALAS CONDICIONES"/>
    <x v="5"/>
    <x v="1"/>
    <x v="15"/>
    <s v="MXL2272416"/>
    <s v="LN12263"/>
    <d v="2012-09-07T00:00:00"/>
    <n v="1665"/>
    <s v="SAMUEL PEREDO"/>
    <n v="11"/>
    <s v="PORTACAMP DTI-U"/>
    <x v="8"/>
    <x v="0"/>
  </r>
  <r>
    <n v="222"/>
    <x v="6"/>
    <x v="1"/>
    <s v="YPFBTR-CPU2023-C4-051"/>
    <s v="1220000292"/>
    <s v="COM331"/>
    <s v="MALAS CONDICIONES"/>
    <x v="5"/>
    <x v="1"/>
    <x v="15"/>
    <s v="MXL2272419"/>
    <s v="LN12263"/>
    <d v="2012-09-07T00:00:00"/>
    <n v="1665"/>
    <s v="SAMUEL PEREDO"/>
    <n v="11"/>
    <s v="PORTACAMP DTI-U"/>
    <x v="8"/>
    <x v="0"/>
  </r>
  <r>
    <n v="223"/>
    <x v="6"/>
    <x v="1"/>
    <s v="YPFBTR-CPU2023-C4-052"/>
    <s v="1220000232"/>
    <s v="COM270"/>
    <s v="MALAS CONDICIONES"/>
    <x v="5"/>
    <x v="1"/>
    <x v="15"/>
    <s v="MXL227241K"/>
    <s v="LN12263"/>
    <d v="2012-09-06T00:00:00"/>
    <n v="1665"/>
    <s v="SAMUEL PEREDO"/>
    <n v="11"/>
    <s v="PORTACAMP DTI-U"/>
    <x v="8"/>
    <x v="0"/>
  </r>
  <r>
    <n v="224"/>
    <x v="6"/>
    <x v="1"/>
    <s v="YPFBTR-CPU2023-C4-053"/>
    <s v="1220000329"/>
    <s v="COM405"/>
    <s v="MALAS CONDICIONES"/>
    <x v="5"/>
    <x v="1"/>
    <x v="15"/>
    <s v="MXL22801M4"/>
    <s v="LN12279"/>
    <d v="2012-08-29T00:00:00"/>
    <n v="1665"/>
    <s v="SAMUEL PEREDO"/>
    <n v="11"/>
    <s v="PORTACAMP DTI-U"/>
    <x v="8"/>
    <x v="0"/>
  </r>
  <r>
    <n v="225"/>
    <x v="6"/>
    <x v="1"/>
    <s v="YPFBTR-CPU2023-C4-054"/>
    <s v="1220000284"/>
    <s v="COM323"/>
    <s v="MALAS CONDICIONES"/>
    <x v="5"/>
    <x v="1"/>
    <x v="15"/>
    <s v="MXL22801M5"/>
    <s v="LN12263"/>
    <d v="2012-09-07T00:00:00"/>
    <n v="1665"/>
    <s v="SAMUEL PEREDO"/>
    <n v="11"/>
    <s v="PORTACAMP DTI-U"/>
    <x v="8"/>
    <x v="0"/>
  </r>
  <r>
    <n v="247"/>
    <x v="6"/>
    <x v="1"/>
    <s v="YPFBTR-CPU2023-C4-076"/>
    <s v="1220000202"/>
    <s v="COM239"/>
    <s v="MALAS CONDICIONES"/>
    <x v="5"/>
    <x v="1"/>
    <x v="15"/>
    <s v="MXL22723NL"/>
    <s v="LN12263"/>
    <d v="2012-09-07T00:00:00"/>
    <n v="1665"/>
    <s v="SAMUEL PEREDO"/>
    <n v="11"/>
    <s v="PORTACAMP DTI-U"/>
    <x v="8"/>
    <x v="0"/>
  </r>
  <r>
    <n v="243"/>
    <x v="6"/>
    <x v="1"/>
    <s v="YPFBTR-CPU2023-C4-072"/>
    <s v="1220000220"/>
    <s v="COM258"/>
    <s v="MALAS CONDICIONES"/>
    <x v="5"/>
    <x v="1"/>
    <x v="15"/>
    <s v="MXL22723NQ"/>
    <s v="LN12263"/>
    <d v="2012-09-06T00:00:00"/>
    <n v="1665"/>
    <s v="SAMUEL PEREDO"/>
    <n v="11"/>
    <s v="PORTACAMP DTI-U"/>
    <x v="8"/>
    <x v="0"/>
  </r>
  <r>
    <n v="244"/>
    <x v="6"/>
    <x v="1"/>
    <s v="YPFBTR-CPU2023-C4-073"/>
    <s v="1220000193"/>
    <s v="COM230"/>
    <s v="MALAS CONDICIONES"/>
    <x v="5"/>
    <x v="1"/>
    <x v="15"/>
    <s v="MXL2272403"/>
    <s v="LN12263"/>
    <d v="2012-09-06T00:00:00"/>
    <n v="1665"/>
    <s v="SAMUEL PEREDO"/>
    <n v="11"/>
    <s v="PORTACAMP DTI-U"/>
    <x v="8"/>
    <x v="0"/>
  </r>
  <r>
    <n v="245"/>
    <x v="6"/>
    <x v="1"/>
    <s v="YPFBTR-CPU2023-C4-074"/>
    <s v="1220000251"/>
    <s v="COM289"/>
    <s v="MALAS CONDICIONES"/>
    <x v="5"/>
    <x v="1"/>
    <x v="15"/>
    <s v="MXL22801LG"/>
    <s v="LN12263"/>
    <d v="2012-09-07T00:00:00"/>
    <n v="1665"/>
    <s v="SAMUEL PEREDO"/>
    <n v="11"/>
    <s v="PORTACAMP DTI-U"/>
    <x v="8"/>
    <x v="0"/>
  </r>
  <r>
    <n v="246"/>
    <x v="6"/>
    <x v="1"/>
    <s v="YPFBTR-CPU2023-C4-075"/>
    <s v="1220000203"/>
    <s v="COM240"/>
    <s v="MALAS CONDICIONES"/>
    <x v="5"/>
    <x v="1"/>
    <x v="15"/>
    <s v="MXL22723MF"/>
    <s v="LN12263"/>
    <d v="2012-09-07T00:00:00"/>
    <n v="1665"/>
    <s v="SAMUEL PEREDO"/>
    <n v="11"/>
    <s v="PORTACAMP DTI-U"/>
    <x v="8"/>
    <x v="0"/>
  </r>
  <r>
    <n v="200"/>
    <x v="6"/>
    <x v="1"/>
    <s v="YPFBTR-CPU2023-C4-028"/>
    <s v="1220001231"/>
    <s v="HP-DC7600-37"/>
    <s v="MALAS CONDICIONES"/>
    <x v="5"/>
    <x v="1"/>
    <x v="16"/>
    <s v="MXJ60503CY"/>
    <s v="LN3295"/>
    <d v="2006-03-05T00:00:00"/>
    <n v="1279"/>
    <s v="SAMUEL PEREDO"/>
    <n v="9"/>
    <s v="PORTACAMP DTI-U"/>
    <x v="9"/>
    <x v="0"/>
  </r>
  <r>
    <n v="255"/>
    <x v="6"/>
    <x v="1"/>
    <s v="YPFBTR-CPU2013-C3-005"/>
    <m/>
    <s v="HP-DC7600-46"/>
    <s v="MALAS CONDICIONES"/>
    <x v="5"/>
    <x v="1"/>
    <x v="16"/>
    <s v="MXJ60502M7"/>
    <s v="LN3295"/>
    <d v="2006-03-06T00:00:00"/>
    <n v="1279"/>
    <s v="SAMUEL PEREDO"/>
    <n v="9"/>
    <s v="PORTACAMP DTI-U"/>
    <x v="9"/>
    <x v="0"/>
  </r>
  <r>
    <n v="201"/>
    <x v="6"/>
    <x v="1"/>
    <s v="YPFBTR-CPU2023-C4-029"/>
    <s v="1220001254"/>
    <s v="HP-DC7700-80"/>
    <s v="MALAS CONDICIONES"/>
    <x v="5"/>
    <x v="1"/>
    <x v="17"/>
    <s v="MXJ75202ZR"/>
    <s v="LN4919"/>
    <d v="2008-02-18T00:00:00"/>
    <n v="1487"/>
    <s v="SAMUEL PEREDO"/>
    <n v="10"/>
    <s v="PORTACAMP DTI-U"/>
    <x v="0"/>
    <x v="0"/>
  </r>
  <r>
    <n v="258"/>
    <x v="6"/>
    <x v="1"/>
    <s v="YPFBTR-CPU2021-C4-005"/>
    <m/>
    <s v="HP-DC7700-74"/>
    <s v="MALAS CONDICIONES"/>
    <x v="5"/>
    <x v="1"/>
    <x v="17"/>
    <s v="MXJ752030P"/>
    <s v="LN4919"/>
    <d v="2008-02-18T00:00:00"/>
    <n v="1487"/>
    <s v="SAMUEL PEREDO"/>
    <n v="10"/>
    <s v="PORTACAMP DTI-U"/>
    <x v="0"/>
    <x v="0"/>
  </r>
  <r>
    <n v="248"/>
    <x v="6"/>
    <x v="1"/>
    <s v="YPFBTR-CPU2020-C4-001"/>
    <s v="1220001255"/>
    <s v="HP-DC7700-84"/>
    <s v="MALAS CONDICIONES"/>
    <x v="5"/>
    <x v="1"/>
    <x v="17"/>
    <s v="MXJ7520302"/>
    <s v="LN4919"/>
    <d v="2008-02-18T00:00:00"/>
    <n v="1487"/>
    <s v="SAMUEL PEREDO"/>
    <n v="10"/>
    <s v="PORTACAMP DTI-U"/>
    <x v="0"/>
    <x v="0"/>
  </r>
  <r>
    <n v="689"/>
    <x v="7"/>
    <x v="1"/>
    <s v="TR-HW2023-C4-019"/>
    <m/>
    <s v="HP-DC7700-72"/>
    <s v="MALAS CONDICIONES"/>
    <x v="5"/>
    <x v="1"/>
    <x v="17"/>
    <s v="MXJ75202ZN"/>
    <s v="LN4919"/>
    <d v="2008-02-18T00:00:00"/>
    <n v="1487"/>
    <s v="TERMINAL ARICA"/>
    <n v="10"/>
    <s v="TERMINAL ARICA"/>
    <x v="0"/>
    <x v="1"/>
  </r>
  <r>
    <n v="690"/>
    <x v="7"/>
    <x v="1"/>
    <s v="TR-HW2023-C4-020"/>
    <m/>
    <s v="HP-DC7700-70"/>
    <s v="MALAS CONDICIONES"/>
    <x v="5"/>
    <x v="1"/>
    <x v="17"/>
    <s v="MXJ7520306"/>
    <s v="LN4919"/>
    <d v="2008-02-18T00:00:00"/>
    <n v="1487"/>
    <s v="TERMINAL ARICA"/>
    <n v="10"/>
    <s v="TERMINAL ARICA"/>
    <x v="0"/>
    <x v="1"/>
  </r>
  <r>
    <n v="90"/>
    <x v="8"/>
    <x v="1"/>
    <s v="YPFBTR-MON2023-C4-020"/>
    <s v="1220002043"/>
    <s v="MON060"/>
    <s v="MALAS CONDICIONES"/>
    <x v="6"/>
    <x v="1"/>
    <x v="18"/>
    <s v="CNC232R35V"/>
    <s v="LN13536"/>
    <d v="2013-07-10T00:00:00"/>
    <n v="290"/>
    <s v="SAMUEL PEREDO"/>
    <n v="2"/>
    <s v="PORTACAMP DTI-U"/>
    <x v="2"/>
    <x v="0"/>
  </r>
  <r>
    <n v="91"/>
    <x v="8"/>
    <x v="1"/>
    <s v="YPFBTR-MON2023-C4-021"/>
    <s v="1220002046"/>
    <s v="MON064"/>
    <s v="MALAS CONDICIONES"/>
    <x v="6"/>
    <x v="1"/>
    <x v="18"/>
    <s v="CNC232R38X"/>
    <s v="LN12370"/>
    <d v="2012-11-14T00:00:00"/>
    <n v="310"/>
    <s v="SAMUEL PEREDO"/>
    <n v="2"/>
    <s v="PORTACAMP DTI-U"/>
    <x v="8"/>
    <x v="0"/>
  </r>
  <r>
    <n v="1487"/>
    <x v="9"/>
    <x v="0"/>
    <s v="TT005"/>
    <n v="1190003350"/>
    <s v="S/T"/>
    <s v="Maalas Condicioes"/>
    <x v="7"/>
    <x v="0"/>
    <x v="19"/>
    <s v="FCH1508AZ25"/>
    <n v="12556"/>
    <d v="2012-08-23T00:00:00"/>
    <m/>
    <s v="Gustavo Guzman"/>
    <n v="3"/>
    <s v="CASITA"/>
    <x v="8"/>
    <x v="0"/>
  </r>
  <r>
    <n v="694"/>
    <x v="3"/>
    <x v="0"/>
    <s v="T001"/>
    <s v="1190002994"/>
    <s v="TFJ282"/>
    <s v="Maalas Condicioes"/>
    <x v="3"/>
    <x v="0"/>
    <x v="19"/>
    <s v="FCH15179EC1"/>
    <n v="9609"/>
    <d v="2011-07-20T00:00:00"/>
    <m/>
    <s v="Gustavo Guzman"/>
    <n v="3"/>
    <s v="CASITA"/>
    <x v="1"/>
    <x v="0"/>
  </r>
  <r>
    <n v="695"/>
    <x v="3"/>
    <x v="0"/>
    <s v="T002"/>
    <n v="1190003005"/>
    <s v="S/T"/>
    <s v="Maalas Condicioes"/>
    <x v="3"/>
    <x v="0"/>
    <x v="19"/>
    <s v="FCH1520814Z"/>
    <n v="9609"/>
    <d v="2011-07-20T00:00:00"/>
    <m/>
    <s v="Gustavo Guzman"/>
    <n v="3"/>
    <s v="CASITA"/>
    <x v="1"/>
    <x v="0"/>
  </r>
  <r>
    <n v="698"/>
    <x v="3"/>
    <x v="0"/>
    <s v="T003"/>
    <s v="1190002990"/>
    <s v="TFJ278"/>
    <s v="Maalas Condicioes"/>
    <x v="3"/>
    <x v="0"/>
    <x v="19"/>
    <s v="FCH15198BXL"/>
    <n v="9609"/>
    <d v="2011-07-20T00:00:00"/>
    <m/>
    <s v="Gustavo Guzman"/>
    <n v="3"/>
    <s v="CASITA"/>
    <x v="1"/>
    <x v="0"/>
  </r>
  <r>
    <n v="699"/>
    <x v="3"/>
    <x v="0"/>
    <s v="T004"/>
    <s v="1190003173"/>
    <s v="TFJ468"/>
    <s v="Maalas Condicioes"/>
    <x v="3"/>
    <x v="0"/>
    <x v="19"/>
    <s v="FCH15198DC7"/>
    <n v="9609"/>
    <d v="2011-07-20T00:00:00"/>
    <m/>
    <s v="Gustavo Guzman"/>
    <n v="3"/>
    <s v="CASITA"/>
    <x v="1"/>
    <x v="0"/>
  </r>
  <r>
    <n v="701"/>
    <x v="3"/>
    <x v="0"/>
    <s v="T005"/>
    <s v="1190003190"/>
    <s v="TFJ485"/>
    <s v="Maalas Condicioes"/>
    <x v="3"/>
    <x v="0"/>
    <x v="19"/>
    <s v="FCH151793HA"/>
    <n v="9609"/>
    <d v="2011-07-20T00:00:00"/>
    <m/>
    <s v="Gustavo Guzman"/>
    <n v="3"/>
    <s v="CASITA"/>
    <x v="1"/>
    <x v="0"/>
  </r>
  <r>
    <n v="703"/>
    <x v="3"/>
    <x v="0"/>
    <s v="T006"/>
    <s v="1190003315"/>
    <s v="TFJ611"/>
    <s v="Maalas Condicioes"/>
    <x v="3"/>
    <x v="0"/>
    <x v="19"/>
    <s v="FCH1439A08J"/>
    <n v="12556"/>
    <d v="2012-08-23T00:00:00"/>
    <m/>
    <s v="Gustavo Guzman"/>
    <n v="3"/>
    <s v="CASITA"/>
    <x v="8"/>
    <x v="0"/>
  </r>
  <r>
    <n v="704"/>
    <x v="3"/>
    <x v="0"/>
    <s v="T006"/>
    <s v="1190003343"/>
    <s v="TFJ639"/>
    <s v="Maalas Condicioes"/>
    <x v="3"/>
    <x v="0"/>
    <x v="19"/>
    <s v="FCH15098WSK"/>
    <n v="12556"/>
    <d v="2012-08-23T00:00:00"/>
    <m/>
    <s v="Gustavo Guzman"/>
    <n v="3"/>
    <s v="CASITA"/>
    <x v="8"/>
    <x v="0"/>
  </r>
  <r>
    <n v="705"/>
    <x v="3"/>
    <x v="0"/>
    <s v="T560"/>
    <n v="1190003142"/>
    <s v="S/T"/>
    <s v="Maalas Condicioes"/>
    <x v="3"/>
    <x v="0"/>
    <x v="19"/>
    <s v="FCH15179GMA"/>
    <n v="9609"/>
    <d v="2011-07-20T00:00:00"/>
    <m/>
    <s v="Gustavo Guzman"/>
    <n v="3"/>
    <s v="CASITA"/>
    <x v="1"/>
    <x v="0"/>
  </r>
  <r>
    <n v="707"/>
    <x v="3"/>
    <x v="0"/>
    <s v="T007"/>
    <s v="1190002906"/>
    <s v="TFJ194"/>
    <s v="Maalas Condicioes"/>
    <x v="3"/>
    <x v="0"/>
    <x v="19"/>
    <s v="FCH152082S6"/>
    <n v="9609"/>
    <d v="2011-07-20T00:00:00"/>
    <m/>
    <s v="Gustavo Guzman"/>
    <n v="3"/>
    <s v="CASITA"/>
    <x v="1"/>
    <x v="0"/>
  </r>
  <r>
    <n v="708"/>
    <x v="3"/>
    <x v="0"/>
    <s v="T007"/>
    <s v="1190003305"/>
    <s v="TFJ601"/>
    <s v="Maalas Condicioes"/>
    <x v="3"/>
    <x v="0"/>
    <x v="19"/>
    <s v="FCH151084BE"/>
    <n v="12556"/>
    <d v="2012-08-23T00:00:00"/>
    <m/>
    <s v="Gustavo Guzman"/>
    <n v="3"/>
    <s v="CASITA"/>
    <x v="8"/>
    <x v="0"/>
  </r>
  <r>
    <n v="710"/>
    <x v="3"/>
    <x v="0"/>
    <s v="T008"/>
    <s v="1190003235"/>
    <s v="TFJ530"/>
    <s v="Maalas Condicioes"/>
    <x v="3"/>
    <x v="0"/>
    <x v="19"/>
    <s v="FCH15198CEK"/>
    <n v="9609"/>
    <d v="2011-07-20T00:00:00"/>
    <m/>
    <s v="Gustavo Guzman"/>
    <n v="3"/>
    <s v="CASITA"/>
    <x v="1"/>
    <x v="0"/>
  </r>
  <r>
    <n v="711"/>
    <x v="3"/>
    <x v="0"/>
    <s v="T009"/>
    <s v="1190002824"/>
    <s v="TFJ111"/>
    <s v="Maalas Condicioes"/>
    <x v="3"/>
    <x v="0"/>
    <x v="19"/>
    <s v="FCH15198C9J"/>
    <n v="9609"/>
    <d v="2011-07-20T00:00:00"/>
    <m/>
    <s v="Gustavo Guzman"/>
    <n v="3"/>
    <s v="CASITA"/>
    <x v="1"/>
    <x v="0"/>
  </r>
  <r>
    <n v="712"/>
    <x v="3"/>
    <x v="0"/>
    <s v="T011"/>
    <n v="1190003146"/>
    <s v="S/T"/>
    <s v="Maalas Condicioes"/>
    <x v="3"/>
    <x v="0"/>
    <x v="19"/>
    <s v="FCH15188BH0"/>
    <n v="9609"/>
    <d v="2011-07-20T00:00:00"/>
    <m/>
    <s v="Gustavo Guzman"/>
    <n v="3"/>
    <s v="CASITA"/>
    <x v="1"/>
    <x v="0"/>
  </r>
  <r>
    <n v="713"/>
    <x v="3"/>
    <x v="0"/>
    <s v="T011"/>
    <s v="1190003487"/>
    <s v="TFJ783"/>
    <s v="Maalas Condicioes"/>
    <x v="3"/>
    <x v="0"/>
    <x v="19"/>
    <s v="FCH15198UKB"/>
    <n v="9609"/>
    <d v="2011-07-20T00:00:00"/>
    <m/>
    <s v="Gustavo Guzman"/>
    <n v="3"/>
    <s v="CASITA"/>
    <x v="1"/>
    <x v="0"/>
  </r>
  <r>
    <n v="715"/>
    <x v="3"/>
    <x v="0"/>
    <s v="T012"/>
    <s v="1190002892"/>
    <s v="TFJ180"/>
    <s v="Maalas Condicioes"/>
    <x v="3"/>
    <x v="0"/>
    <x v="19"/>
    <s v="FCH15198Y62"/>
    <n v="9609"/>
    <d v="2011-07-20T00:00:00"/>
    <m/>
    <s v="Gustavo Guzman"/>
    <n v="3"/>
    <s v="CASITA"/>
    <x v="1"/>
    <x v="0"/>
  </r>
  <r>
    <n v="716"/>
    <x v="3"/>
    <x v="0"/>
    <s v="T012"/>
    <s v="1190003194"/>
    <s v="TFJ489"/>
    <s v="Maalas Condicioes"/>
    <x v="3"/>
    <x v="0"/>
    <x v="19"/>
    <s v="FCH15198CFJ"/>
    <n v="9609"/>
    <d v="2011-07-20T00:00:00"/>
    <m/>
    <s v="Gustavo Guzman"/>
    <n v="3"/>
    <s v="CASITA"/>
    <x v="1"/>
    <x v="0"/>
  </r>
  <r>
    <n v="717"/>
    <x v="3"/>
    <x v="0"/>
    <s v="T013"/>
    <s v="1190002817"/>
    <s v="TFJ104"/>
    <s v="Maalas Condicioes"/>
    <x v="3"/>
    <x v="0"/>
    <x v="19"/>
    <s v="FCH15198Y27"/>
    <n v="9609"/>
    <d v="2011-07-20T00:00:00"/>
    <m/>
    <s v="Gustavo Guzman"/>
    <n v="3"/>
    <s v="CASITA"/>
    <x v="1"/>
    <x v="0"/>
  </r>
  <r>
    <n v="718"/>
    <x v="3"/>
    <x v="0"/>
    <s v="T013"/>
    <s v="1190002996"/>
    <s v="TFJ284"/>
    <s v="Maalas Condicioes"/>
    <x v="3"/>
    <x v="0"/>
    <x v="19"/>
    <s v="FCH15198BXX"/>
    <n v="9609"/>
    <d v="2011-07-20T00:00:00"/>
    <m/>
    <s v="Gustavo Guzman"/>
    <n v="3"/>
    <s v="CASITA"/>
    <x v="1"/>
    <x v="0"/>
  </r>
  <r>
    <n v="719"/>
    <x v="3"/>
    <x v="0"/>
    <s v="T013"/>
    <s v="1190003292"/>
    <s v="TFJ588"/>
    <s v="Maalas Condicioes"/>
    <x v="3"/>
    <x v="0"/>
    <x v="19"/>
    <s v="FCH15198CUG"/>
    <n v="9609"/>
    <d v="2011-07-20T00:00:00"/>
    <m/>
    <s v="Gustavo Guzman"/>
    <n v="3"/>
    <s v="CASITA"/>
    <x v="1"/>
    <x v="0"/>
  </r>
  <r>
    <n v="720"/>
    <x v="3"/>
    <x v="0"/>
    <s v="T014"/>
    <s v="1190002854"/>
    <s v="TFJ142"/>
    <s v="Maalas Condicioes"/>
    <x v="3"/>
    <x v="0"/>
    <x v="19"/>
    <s v="FCH15198CH6"/>
    <n v="9609"/>
    <d v="2011-07-20T00:00:00"/>
    <m/>
    <s v="Gustavo Guzman"/>
    <n v="3"/>
    <s v="CASITA"/>
    <x v="1"/>
    <x v="0"/>
  </r>
  <r>
    <n v="721"/>
    <x v="3"/>
    <x v="0"/>
    <s v="T014"/>
    <s v="1190002992"/>
    <s v="TFJ280"/>
    <s v="Maalas Condicioes"/>
    <x v="3"/>
    <x v="0"/>
    <x v="19"/>
    <s v="FCH15198BXZ"/>
    <n v="9609"/>
    <d v="2011-07-20T00:00:00"/>
    <m/>
    <s v="Gustavo Guzman"/>
    <n v="3"/>
    <s v="CASITA"/>
    <x v="1"/>
    <x v="0"/>
  </r>
  <r>
    <n v="722"/>
    <x v="3"/>
    <x v="0"/>
    <s v="T014"/>
    <s v="1190003372"/>
    <s v="TFJ668"/>
    <s v="Maalas Condicioes"/>
    <x v="3"/>
    <x v="0"/>
    <x v="19"/>
    <s v="FCH1504BBW9"/>
    <n v="12556"/>
    <d v="2012-08-23T00:00:00"/>
    <m/>
    <s v="Gustavo Guzman"/>
    <n v="3"/>
    <s v="CASITA"/>
    <x v="8"/>
    <x v="0"/>
  </r>
  <r>
    <n v="723"/>
    <x v="3"/>
    <x v="0"/>
    <s v="T015"/>
    <s v="1190002896"/>
    <s v="TFJ184"/>
    <s v="Maalas Condicioes"/>
    <x v="3"/>
    <x v="0"/>
    <x v="19"/>
    <s v="FCH15199MLR"/>
    <n v="9609"/>
    <d v="2011-07-20T00:00:00"/>
    <m/>
    <s v="Gustavo Guzman"/>
    <n v="3"/>
    <s v="CASITA"/>
    <x v="1"/>
    <x v="0"/>
  </r>
  <r>
    <n v="724"/>
    <x v="3"/>
    <x v="0"/>
    <s v="T245"/>
    <s v="1190003214"/>
    <s v="TFJ509"/>
    <s v="Maalas Condicioes"/>
    <x v="3"/>
    <x v="0"/>
    <x v="19"/>
    <s v="FCH15199N22"/>
    <n v="9609"/>
    <d v="2011-07-20T00:00:00"/>
    <m/>
    <s v="Gustavo Guzman"/>
    <n v="3"/>
    <s v="CASITA"/>
    <x v="1"/>
    <x v="0"/>
  </r>
  <r>
    <n v="725"/>
    <x v="3"/>
    <x v="0"/>
    <s v="T016"/>
    <s v="1190003058"/>
    <s v="TFJ349"/>
    <s v="Maalas Condicioes"/>
    <x v="3"/>
    <x v="0"/>
    <x v="19"/>
    <s v="FCH15198C9K"/>
    <n v="9609"/>
    <d v="2011-07-20T00:00:00"/>
    <m/>
    <s v="Gustavo Guzman"/>
    <n v="3"/>
    <s v="CASITA"/>
    <x v="1"/>
    <x v="0"/>
  </r>
  <r>
    <n v="726"/>
    <x v="3"/>
    <x v="0"/>
    <s v="T016"/>
    <s v="1190003156"/>
    <s v="TFJ451"/>
    <s v="Maalas Condicioes"/>
    <x v="3"/>
    <x v="0"/>
    <x v="19"/>
    <s v="FCH151791ZS"/>
    <n v="9609"/>
    <d v="2011-07-20T00:00:00"/>
    <m/>
    <s v="Gustavo Guzman"/>
    <n v="3"/>
    <s v="CASITA"/>
    <x v="1"/>
    <x v="0"/>
  </r>
  <r>
    <n v="727"/>
    <x v="3"/>
    <x v="0"/>
    <s v="T016"/>
    <s v="1190003336"/>
    <s v="TFJ632"/>
    <s v="Maalas Condicioes"/>
    <x v="3"/>
    <x v="0"/>
    <x v="19"/>
    <s v="FCH1508BC4U"/>
    <n v="12556"/>
    <d v="2012-08-23T00:00:00"/>
    <m/>
    <s v="Gustavo Guzman"/>
    <n v="3"/>
    <s v="CASITA"/>
    <x v="8"/>
    <x v="0"/>
  </r>
  <r>
    <n v="728"/>
    <x v="3"/>
    <x v="0"/>
    <s v="T017"/>
    <s v="1190002779"/>
    <s v="TFJ079"/>
    <s v="Maalas Condicioes"/>
    <x v="3"/>
    <x v="0"/>
    <x v="19"/>
    <s v="FCH15179EA8"/>
    <n v="9609"/>
    <d v="2011-07-20T00:00:00"/>
    <m/>
    <s v="Gustavo Guzman"/>
    <n v="3"/>
    <s v="CASITA"/>
    <x v="1"/>
    <x v="0"/>
  </r>
  <r>
    <n v="729"/>
    <x v="3"/>
    <x v="0"/>
    <s v="T017"/>
    <s v="1190002799"/>
    <s v="TFJ099"/>
    <s v="Maalas Condicioes"/>
    <x v="3"/>
    <x v="0"/>
    <x v="19"/>
    <s v="FCH15198UNV"/>
    <n v="9609"/>
    <d v="2011-07-20T00:00:00"/>
    <m/>
    <s v="Gustavo Guzman"/>
    <n v="3"/>
    <s v="CASITA"/>
    <x v="1"/>
    <x v="0"/>
  </r>
  <r>
    <n v="730"/>
    <x v="3"/>
    <x v="0"/>
    <s v="T017"/>
    <s v="1190002837"/>
    <s v="TFJ125"/>
    <s v="Maalas Condicioes"/>
    <x v="3"/>
    <x v="0"/>
    <x v="19"/>
    <s v="FCH15179EC2"/>
    <n v="9609"/>
    <d v="2011-07-20T00:00:00"/>
    <m/>
    <s v="Gustavo Guzman"/>
    <n v="3"/>
    <s v="CASITA"/>
    <x v="1"/>
    <x v="0"/>
  </r>
  <r>
    <n v="731"/>
    <x v="3"/>
    <x v="0"/>
    <s v="T018"/>
    <s v="1190003181"/>
    <s v="TFJ476"/>
    <s v="Maalas Condicioes"/>
    <x v="3"/>
    <x v="0"/>
    <x v="19"/>
    <s v="FCH15198UL3"/>
    <n v="9609"/>
    <d v="2011-07-20T00:00:00"/>
    <m/>
    <s v="Gustavo Guzman"/>
    <n v="3"/>
    <s v="CASITA"/>
    <x v="1"/>
    <x v="0"/>
  </r>
  <r>
    <n v="732"/>
    <x v="3"/>
    <x v="0"/>
    <s v="T018"/>
    <s v="1190003481"/>
    <s v="TFJ777"/>
    <s v="Maalas Condicioes"/>
    <x v="3"/>
    <x v="0"/>
    <x v="19"/>
    <s v="FCH15188VH2"/>
    <n v="9609"/>
    <d v="2011-07-20T00:00:00"/>
    <m/>
    <s v="Gustavo Guzman"/>
    <n v="3"/>
    <s v="CASITA"/>
    <x v="1"/>
    <x v="0"/>
  </r>
  <r>
    <n v="733"/>
    <x v="3"/>
    <x v="0"/>
    <s v="T019"/>
    <s v="1190003039"/>
    <s v="TFJ329"/>
    <s v="Maalas Condicioes"/>
    <x v="3"/>
    <x v="0"/>
    <x v="19"/>
    <s v="FCH15198UPB"/>
    <n v="9609"/>
    <d v="2011-07-20T00:00:00"/>
    <m/>
    <s v="Gustavo Guzman"/>
    <n v="3"/>
    <s v="CASITA"/>
    <x v="1"/>
    <x v="0"/>
  </r>
  <r>
    <n v="734"/>
    <x v="3"/>
    <x v="0"/>
    <s v="T019"/>
    <s v="1190003103"/>
    <s v="TFJ395"/>
    <s v="Maalas Condicioes"/>
    <x v="3"/>
    <x v="0"/>
    <x v="19"/>
    <s v="FCH15198UTG"/>
    <n v="9609"/>
    <d v="2011-07-20T00:00:00"/>
    <m/>
    <s v="Gustavo Guzman"/>
    <n v="3"/>
    <s v="CASITA"/>
    <x v="1"/>
    <x v="0"/>
  </r>
  <r>
    <n v="735"/>
    <x v="3"/>
    <x v="0"/>
    <s v="T019"/>
    <s v="1190003456"/>
    <s v="TFJ752"/>
    <s v="Maalas Condicioes"/>
    <x v="3"/>
    <x v="0"/>
    <x v="19"/>
    <s v="FCH1517926J"/>
    <n v="9609"/>
    <d v="2011-07-20T00:00:00"/>
    <m/>
    <s v="Gustavo Guzman"/>
    <n v="3"/>
    <s v="CASITA"/>
    <x v="1"/>
    <x v="0"/>
  </r>
  <r>
    <n v="736"/>
    <x v="3"/>
    <x v="0"/>
    <s v="T020"/>
    <s v="1150001272"/>
    <s v="TFJ388"/>
    <s v="Maalas Condicioes"/>
    <x v="3"/>
    <x v="0"/>
    <x v="19"/>
    <s v="FCH15198CVH"/>
    <n v="9609"/>
    <d v="2011-07-20T00:00:00"/>
    <m/>
    <s v="Gustavo Guzman"/>
    <n v="3"/>
    <s v="CASITA"/>
    <x v="1"/>
    <x v="0"/>
  </r>
  <r>
    <n v="737"/>
    <x v="3"/>
    <x v="0"/>
    <s v="T020"/>
    <s v="1190003300"/>
    <s v="TFJ596"/>
    <s v="Maalas Condicioes"/>
    <x v="3"/>
    <x v="0"/>
    <x v="19"/>
    <s v="FCH15109AXE"/>
    <n v="12556"/>
    <d v="2012-08-23T00:00:00"/>
    <m/>
    <s v="Gustavo Guzman"/>
    <n v="3"/>
    <s v="CASITA"/>
    <x v="8"/>
    <x v="0"/>
  </r>
  <r>
    <n v="738"/>
    <x v="3"/>
    <x v="0"/>
    <s v="T020"/>
    <s v="1190003465"/>
    <s v="TFJ761"/>
    <s v="Maalas Condicioes"/>
    <x v="3"/>
    <x v="0"/>
    <x v="19"/>
    <s v="FCH15198UV2"/>
    <n v="9609"/>
    <d v="2011-07-20T00:00:00"/>
    <m/>
    <s v="Gustavo Guzman"/>
    <n v="3"/>
    <s v="CASITA"/>
    <x v="1"/>
    <x v="0"/>
  </r>
  <r>
    <n v="739"/>
    <x v="3"/>
    <x v="0"/>
    <s v="T021"/>
    <s v="1190002768"/>
    <s v="TFJ067"/>
    <s v="Maalas Condicioes"/>
    <x v="3"/>
    <x v="0"/>
    <x v="19"/>
    <s v="FCH15198CHR"/>
    <n v="9609"/>
    <d v="2011-07-20T00:00:00"/>
    <m/>
    <s v="Gustavo Guzman"/>
    <n v="3"/>
    <s v="CASITA"/>
    <x v="1"/>
    <x v="0"/>
  </r>
  <r>
    <n v="740"/>
    <x v="3"/>
    <x v="0"/>
    <s v="T021"/>
    <s v="1190003284"/>
    <s v="TFJ580"/>
    <s v="Maalas Condicioes"/>
    <x v="3"/>
    <x v="0"/>
    <x v="19"/>
    <s v="FCH15198UU0"/>
    <n v="9609"/>
    <d v="2011-07-20T00:00:00"/>
    <m/>
    <s v="Gustavo Guzman"/>
    <n v="3"/>
    <s v="CASITA"/>
    <x v="1"/>
    <x v="0"/>
  </r>
  <r>
    <n v="741"/>
    <x v="3"/>
    <x v="0"/>
    <s v="T021"/>
    <s v="1190003287"/>
    <s v="TFJ583"/>
    <s v="Maalas Condicioes"/>
    <x v="3"/>
    <x v="0"/>
    <x v="19"/>
    <s v="FCH15179K67"/>
    <n v="9609"/>
    <d v="2011-07-20T00:00:00"/>
    <m/>
    <s v="Gustavo Guzman"/>
    <n v="3"/>
    <s v="CASITA"/>
    <x v="1"/>
    <x v="0"/>
  </r>
  <r>
    <n v="742"/>
    <x v="3"/>
    <x v="0"/>
    <s v="T022"/>
    <s v="1190002946"/>
    <s v="TFJ234"/>
    <s v="Maalas Condicioes"/>
    <x v="3"/>
    <x v="0"/>
    <x v="19"/>
    <s v="FCH15178GQ3"/>
    <n v="9609"/>
    <d v="2011-07-20T00:00:00"/>
    <m/>
    <s v="Gustavo Guzman"/>
    <n v="3"/>
    <s v="CASITA"/>
    <x v="1"/>
    <x v="0"/>
  </r>
  <r>
    <n v="743"/>
    <x v="3"/>
    <x v="0"/>
    <s v="T022"/>
    <s v="1190003431"/>
    <s v="TFJ727"/>
    <s v="Maalas Condicioes"/>
    <x v="3"/>
    <x v="0"/>
    <x v="19"/>
    <s v="FCH15188BCJ"/>
    <n v="9609"/>
    <d v="2011-07-20T00:00:00"/>
    <m/>
    <s v="Gustavo Guzman"/>
    <n v="3"/>
    <s v="CASITA"/>
    <x v="1"/>
    <x v="0"/>
  </r>
  <r>
    <n v="745"/>
    <x v="3"/>
    <x v="0"/>
    <s v="T023"/>
    <s v="1190003043"/>
    <s v="TFJ333"/>
    <s v="Maalas Condicioes"/>
    <x v="3"/>
    <x v="0"/>
    <x v="19"/>
    <s v="FCH15198CPG"/>
    <n v="9609"/>
    <d v="2011-07-20T00:00:00"/>
    <m/>
    <s v="Gustavo Guzman"/>
    <n v="3"/>
    <s v="CASITA"/>
    <x v="1"/>
    <x v="0"/>
  </r>
  <r>
    <n v="746"/>
    <x v="3"/>
    <x v="0"/>
    <s v="T024"/>
    <s v="1190002869"/>
    <s v="TFJ157"/>
    <s v="Maalas Condicioes"/>
    <x v="3"/>
    <x v="0"/>
    <x v="19"/>
    <s v="FCH15179FAE"/>
    <n v="9609"/>
    <d v="2011-07-20T00:00:00"/>
    <m/>
    <s v="Gustavo Guzman"/>
    <n v="3"/>
    <s v="CASITA"/>
    <x v="1"/>
    <x v="0"/>
  </r>
  <r>
    <n v="747"/>
    <x v="3"/>
    <x v="0"/>
    <s v="T024"/>
    <s v="1190003085"/>
    <s v="TFJ376"/>
    <s v="Maalas Condicioes"/>
    <x v="3"/>
    <x v="0"/>
    <x v="19"/>
    <s v="FCH15198BX6"/>
    <n v="9609"/>
    <d v="2011-07-20T00:00:00"/>
    <m/>
    <s v="Gustavo Guzman"/>
    <n v="3"/>
    <s v="CASITA"/>
    <x v="1"/>
    <x v="0"/>
  </r>
  <r>
    <n v="748"/>
    <x v="3"/>
    <x v="0"/>
    <s v="T025"/>
    <s v="1190002815"/>
    <s v="TFJ102"/>
    <s v="Maalas Condicioes"/>
    <x v="3"/>
    <x v="0"/>
    <x v="19"/>
    <s v="FCH15198CE6"/>
    <n v="9609"/>
    <d v="2011-07-20T00:00:00"/>
    <m/>
    <s v="Gustavo Guzman"/>
    <n v="3"/>
    <s v="CASITA"/>
    <x v="1"/>
    <x v="0"/>
  </r>
  <r>
    <n v="749"/>
    <x v="3"/>
    <x v="0"/>
    <s v="T025"/>
    <s v="1190003313"/>
    <s v="TFJ609"/>
    <s v="Maalas Condicioes"/>
    <x v="3"/>
    <x v="0"/>
    <x v="19"/>
    <s v="FCH144185BB"/>
    <n v="12556"/>
    <d v="2012-08-23T00:00:00"/>
    <m/>
    <s v="Gustavo Guzman"/>
    <n v="3"/>
    <s v="CASITA"/>
    <x v="8"/>
    <x v="0"/>
  </r>
  <r>
    <n v="750"/>
    <x v="3"/>
    <x v="0"/>
    <s v="T026"/>
    <s v="1190003153"/>
    <s v="TFJ448"/>
    <s v="Maalas Condicioes"/>
    <x v="3"/>
    <x v="0"/>
    <x v="19"/>
    <s v="FCH15198DE4"/>
    <n v="9609"/>
    <d v="2011-07-20T00:00:00"/>
    <m/>
    <s v="Gustavo Guzman"/>
    <n v="3"/>
    <s v="CASITA"/>
    <x v="1"/>
    <x v="0"/>
  </r>
  <r>
    <n v="751"/>
    <x v="3"/>
    <x v="0"/>
    <s v="T026"/>
    <s v="1190003195"/>
    <s v="TFJ490"/>
    <s v="Maalas Condicioes"/>
    <x v="3"/>
    <x v="0"/>
    <x v="19"/>
    <s v="FCH15198WNH"/>
    <n v="9609"/>
    <d v="2011-07-20T00:00:00"/>
    <m/>
    <s v="Gustavo Guzman"/>
    <n v="3"/>
    <s v="CASITA"/>
    <x v="1"/>
    <x v="0"/>
  </r>
  <r>
    <n v="752"/>
    <x v="3"/>
    <x v="0"/>
    <s v="T027"/>
    <s v="1190003015"/>
    <s v="TFJ303"/>
    <s v="Maalas Condicioes"/>
    <x v="3"/>
    <x v="0"/>
    <x v="19"/>
    <s v="FCH151793HM"/>
    <n v="9609"/>
    <d v="2011-07-20T00:00:00"/>
    <m/>
    <s v="Gustavo Guzman"/>
    <n v="3"/>
    <s v="CASITA"/>
    <x v="1"/>
    <x v="0"/>
  </r>
  <r>
    <n v="753"/>
    <x v="3"/>
    <x v="0"/>
    <s v="T027"/>
    <s v="1190003166"/>
    <s v="TFJ461"/>
    <s v="Maalas Condicioes"/>
    <x v="3"/>
    <x v="0"/>
    <x v="19"/>
    <s v="FCH15198XWQ"/>
    <n v="9609"/>
    <d v="2011-07-20T00:00:00"/>
    <m/>
    <s v="Gustavo Guzman"/>
    <n v="3"/>
    <s v="CASITA"/>
    <x v="1"/>
    <x v="0"/>
  </r>
  <r>
    <n v="754"/>
    <x v="3"/>
    <x v="0"/>
    <s v="T027"/>
    <s v="1190003362"/>
    <s v="TFJ658"/>
    <s v="Maalas Condicioes"/>
    <x v="3"/>
    <x v="0"/>
    <x v="19"/>
    <s v="FCH15109CUG"/>
    <n v="12556"/>
    <d v="2012-08-23T00:00:00"/>
    <m/>
    <s v="Gustavo Guzman"/>
    <n v="3"/>
    <s v="CASITA"/>
    <x v="8"/>
    <x v="0"/>
  </r>
  <r>
    <n v="755"/>
    <x v="3"/>
    <x v="0"/>
    <s v="T028"/>
    <s v="1190002876"/>
    <s v="TFJ164"/>
    <s v="Maalas Condicioes"/>
    <x v="3"/>
    <x v="0"/>
    <x v="19"/>
    <s v="FCH15198C3W"/>
    <n v="9609"/>
    <d v="2011-07-20T00:00:00"/>
    <m/>
    <s v="Gustavo Guzman"/>
    <n v="3"/>
    <s v="CASITA"/>
    <x v="1"/>
    <x v="0"/>
  </r>
  <r>
    <n v="756"/>
    <x v="3"/>
    <x v="0"/>
    <s v="T028"/>
    <s v="1190003179"/>
    <s v="TFJ474"/>
    <s v="Maalas Condicioes"/>
    <x v="3"/>
    <x v="0"/>
    <x v="19"/>
    <s v="FCH15198UW0"/>
    <n v="9609"/>
    <d v="2011-07-20T00:00:00"/>
    <m/>
    <s v="Gustavo Guzman"/>
    <n v="3"/>
    <s v="CASITA"/>
    <x v="1"/>
    <x v="0"/>
  </r>
  <r>
    <n v="757"/>
    <x v="3"/>
    <x v="0"/>
    <s v="T028"/>
    <s v="1190003383"/>
    <s v="TFJ679"/>
    <s v="Maalas Condicioes"/>
    <x v="3"/>
    <x v="0"/>
    <x v="19"/>
    <s v="FCH15109D46"/>
    <n v="12556"/>
    <d v="2012-08-23T00:00:00"/>
    <m/>
    <s v="Gustavo Guzman"/>
    <n v="3"/>
    <s v="CASITA"/>
    <x v="8"/>
    <x v="0"/>
  </r>
  <r>
    <n v="758"/>
    <x v="3"/>
    <x v="0"/>
    <s v="T029"/>
    <n v="1190003253"/>
    <s v="S/T"/>
    <s v="Maalas Condicioes"/>
    <x v="3"/>
    <x v="0"/>
    <x v="19"/>
    <s v="FCH1520832X"/>
    <n v="9609"/>
    <d v="2011-07-20T00:00:00"/>
    <m/>
    <s v="Gustavo Guzman"/>
    <n v="3"/>
    <s v="CASITA"/>
    <x v="1"/>
    <x v="0"/>
  </r>
  <r>
    <n v="759"/>
    <x v="3"/>
    <x v="0"/>
    <s v="T029"/>
    <s v="1190003038"/>
    <s v="TFJ328"/>
    <s v="Maalas Condicioes"/>
    <x v="3"/>
    <x v="0"/>
    <x v="19"/>
    <s v="FCH15198XVQ"/>
    <n v="9609"/>
    <d v="2011-07-20T00:00:00"/>
    <m/>
    <s v="Gustavo Guzman"/>
    <n v="3"/>
    <s v="CASITA"/>
    <x v="1"/>
    <x v="0"/>
  </r>
  <r>
    <n v="760"/>
    <x v="3"/>
    <x v="0"/>
    <s v="T029"/>
    <s v="1190003242"/>
    <s v="TFJ537"/>
    <s v="Maalas Condicioes"/>
    <x v="3"/>
    <x v="0"/>
    <x v="19"/>
    <s v="FCH15198UL6"/>
    <n v="9609"/>
    <d v="2011-07-20T00:00:00"/>
    <m/>
    <s v="Gustavo Guzman"/>
    <n v="3"/>
    <s v="CASITA"/>
    <x v="1"/>
    <x v="0"/>
  </r>
  <r>
    <n v="761"/>
    <x v="3"/>
    <x v="0"/>
    <s v="T030"/>
    <s v="1190002960"/>
    <s v="TFJ248"/>
    <s v="Maalas Condicioes"/>
    <x v="3"/>
    <x v="0"/>
    <x v="19"/>
    <s v="FCH15198XFX"/>
    <n v="9609"/>
    <d v="2011-07-20T00:00:00"/>
    <m/>
    <s v="Gustavo Guzman"/>
    <n v="3"/>
    <s v="CASITA"/>
    <x v="1"/>
    <x v="0"/>
  </r>
  <r>
    <n v="762"/>
    <x v="3"/>
    <x v="0"/>
    <s v="T030"/>
    <s v="1190003034"/>
    <s v="TFJ324"/>
    <s v="Maalas Condicioes"/>
    <x v="3"/>
    <x v="0"/>
    <x v="19"/>
    <s v="FCH151793MQ"/>
    <n v="9609"/>
    <d v="2011-07-20T00:00:00"/>
    <m/>
    <s v="Gustavo Guzman"/>
    <n v="3"/>
    <s v="CASITA"/>
    <x v="1"/>
    <x v="0"/>
  </r>
  <r>
    <n v="763"/>
    <x v="3"/>
    <x v="0"/>
    <s v="T030"/>
    <s v="1190003483"/>
    <s v="TFJ779"/>
    <s v="Maalas Condicioes"/>
    <x v="3"/>
    <x v="0"/>
    <x v="19"/>
    <s v="FCH15179EC9"/>
    <n v="9609"/>
    <d v="2011-07-20T00:00:00"/>
    <m/>
    <s v="Gustavo Guzman"/>
    <n v="3"/>
    <s v="CASITA"/>
    <x v="1"/>
    <x v="0"/>
  </r>
  <r>
    <n v="764"/>
    <x v="3"/>
    <x v="0"/>
    <s v="T031"/>
    <s v="1190003233"/>
    <s v="TFJ528"/>
    <s v="Maalas Condicioes"/>
    <x v="3"/>
    <x v="0"/>
    <x v="19"/>
    <s v="FCH15188CM2"/>
    <n v="9609"/>
    <d v="2011-07-20T00:00:00"/>
    <m/>
    <s v="Gustavo Guzman"/>
    <n v="3"/>
    <s v="CASITA"/>
    <x v="1"/>
    <x v="0"/>
  </r>
  <r>
    <n v="765"/>
    <x v="3"/>
    <x v="0"/>
    <s v="T031"/>
    <s v="1190003379"/>
    <s v="TFJ675"/>
    <s v="Maalas Condicioes"/>
    <x v="3"/>
    <x v="0"/>
    <x v="19"/>
    <s v="FCH1508AZ0P"/>
    <n v="12556"/>
    <d v="2012-08-23T00:00:00"/>
    <m/>
    <s v="Gustavo Guzman"/>
    <n v="3"/>
    <s v="CASITA"/>
    <x v="8"/>
    <x v="0"/>
  </r>
  <r>
    <n v="766"/>
    <x v="3"/>
    <x v="0"/>
    <s v="T032"/>
    <s v="1190003198"/>
    <s v="TFJ493"/>
    <s v="Maalas Condicioes"/>
    <x v="3"/>
    <x v="0"/>
    <x v="19"/>
    <s v="FCH15198BXS"/>
    <n v="9609"/>
    <d v="2011-07-20T00:00:00"/>
    <m/>
    <s v="Gustavo Guzman"/>
    <n v="3"/>
    <s v="CASITA"/>
    <x v="1"/>
    <x v="0"/>
  </r>
  <r>
    <n v="767"/>
    <x v="3"/>
    <x v="0"/>
    <s v="T032"/>
    <s v="1190003226"/>
    <s v="TFJ521"/>
    <s v="Maalas Condicioes"/>
    <x v="3"/>
    <x v="0"/>
    <x v="19"/>
    <s v="FCH15178HW1"/>
    <n v="9609"/>
    <d v="2011-07-20T00:00:00"/>
    <m/>
    <s v="Gustavo Guzman"/>
    <n v="3"/>
    <s v="CASITA"/>
    <x v="1"/>
    <x v="0"/>
  </r>
  <r>
    <n v="769"/>
    <x v="3"/>
    <x v="0"/>
    <s v="T034"/>
    <n v="1190003223"/>
    <s v="S/T"/>
    <s v="Maalas Condicioes"/>
    <x v="3"/>
    <x v="0"/>
    <x v="19"/>
    <s v="FCH15198USK"/>
    <n v="9609"/>
    <d v="2011-07-20T00:00:00"/>
    <m/>
    <s v="Gustavo Guzman"/>
    <n v="3"/>
    <s v="CASITA"/>
    <x v="1"/>
    <x v="0"/>
  </r>
  <r>
    <n v="772"/>
    <x v="3"/>
    <x v="0"/>
    <s v="T035"/>
    <s v="1190002827"/>
    <s v="TFJ114"/>
    <s v="Maalas Condicioes"/>
    <x v="3"/>
    <x v="0"/>
    <x v="19"/>
    <s v="FCH151791CL"/>
    <n v="9609"/>
    <d v="2011-07-20T00:00:00"/>
    <m/>
    <s v="Gustavo Guzman"/>
    <n v="3"/>
    <s v="CASITA"/>
    <x v="1"/>
    <x v="0"/>
  </r>
  <r>
    <n v="773"/>
    <x v="3"/>
    <x v="0"/>
    <s v="T035"/>
    <s v="1190003240"/>
    <s v="TFJ535"/>
    <s v="Maalas Condicioes"/>
    <x v="3"/>
    <x v="0"/>
    <x v="19"/>
    <s v="FCH15198CJK"/>
    <n v="9609"/>
    <d v="2011-07-20T00:00:00"/>
    <m/>
    <s v="Gustavo Guzman"/>
    <n v="3"/>
    <s v="CASITA"/>
    <x v="1"/>
    <x v="0"/>
  </r>
  <r>
    <n v="774"/>
    <x v="3"/>
    <x v="0"/>
    <s v="T036"/>
    <s v="1190003184"/>
    <s v="TFJ479"/>
    <s v="Maalas Condicioes"/>
    <x v="3"/>
    <x v="0"/>
    <x v="19"/>
    <s v="FCH1520814D"/>
    <n v="9609"/>
    <d v="2011-07-20T00:00:00"/>
    <m/>
    <s v="Gustavo Guzman"/>
    <n v="3"/>
    <s v="CASITA"/>
    <x v="1"/>
    <x v="0"/>
  </r>
  <r>
    <n v="776"/>
    <x v="3"/>
    <x v="0"/>
    <s v="T037"/>
    <s v="1190003467"/>
    <s v="TFJ763"/>
    <s v="Maalas Condicioes"/>
    <x v="3"/>
    <x v="0"/>
    <x v="19"/>
    <s v="FCH15179FC0"/>
    <n v="9609"/>
    <d v="2011-07-20T00:00:00"/>
    <m/>
    <s v="Gustavo Guzman"/>
    <n v="3"/>
    <s v="CASITA"/>
    <x v="1"/>
    <x v="0"/>
  </r>
  <r>
    <n v="778"/>
    <x v="3"/>
    <x v="0"/>
    <s v="T038"/>
    <n v="1190003227"/>
    <s v="S/T"/>
    <s v="Maalas Condicioes"/>
    <x v="3"/>
    <x v="0"/>
    <x v="19"/>
    <s v="FCH1520810J"/>
    <n v="9609"/>
    <d v="2011-07-20T00:00:00"/>
    <m/>
    <s v="Gustavo Guzman"/>
    <n v="3"/>
    <s v="CASITA"/>
    <x v="1"/>
    <x v="0"/>
  </r>
  <r>
    <n v="780"/>
    <x v="3"/>
    <x v="0"/>
    <s v="T039"/>
    <s v="1190003237"/>
    <s v="TFJ532"/>
    <s v="Maalas Condicioes"/>
    <x v="3"/>
    <x v="0"/>
    <x v="19"/>
    <s v="FCH15198DED"/>
    <n v="9609"/>
    <d v="2011-07-20T00:00:00"/>
    <m/>
    <s v="Gustavo Guzman"/>
    <n v="3"/>
    <s v="CASITA"/>
    <x v="1"/>
    <x v="0"/>
  </r>
  <r>
    <n v="782"/>
    <x v="3"/>
    <x v="0"/>
    <s v="T040"/>
    <n v="1190003230"/>
    <s v="S/T"/>
    <s v="Maalas Condicioes"/>
    <x v="3"/>
    <x v="0"/>
    <x v="19"/>
    <s v="FCH15198CSP"/>
    <n v="9609"/>
    <d v="2011-07-20T00:00:00"/>
    <m/>
    <s v="Gustavo Guzman"/>
    <n v="3"/>
    <s v="CASITA"/>
    <x v="1"/>
    <x v="0"/>
  </r>
  <r>
    <n v="784"/>
    <x v="3"/>
    <x v="0"/>
    <s v="T041"/>
    <s v="1190003314"/>
    <s v="TFJ610"/>
    <s v="Maalas Condicioes"/>
    <x v="3"/>
    <x v="0"/>
    <x v="19"/>
    <s v="FCH144185UK"/>
    <n v="12556"/>
    <d v="2012-08-23T00:00:00"/>
    <m/>
    <s v="Gustavo Guzman"/>
    <n v="3"/>
    <s v="CASITA"/>
    <x v="8"/>
    <x v="0"/>
  </r>
  <r>
    <n v="786"/>
    <x v="3"/>
    <x v="0"/>
    <s v="T042"/>
    <s v="1190002945"/>
    <s v="TFJ233"/>
    <s v="Maalas Condicioes"/>
    <x v="3"/>
    <x v="0"/>
    <x v="19"/>
    <s v="FCH15198CKU"/>
    <n v="9609"/>
    <d v="2011-07-20T00:00:00"/>
    <m/>
    <s v="Gustavo Guzman"/>
    <n v="3"/>
    <s v="CASITA"/>
    <x v="1"/>
    <x v="0"/>
  </r>
  <r>
    <n v="788"/>
    <x v="3"/>
    <x v="0"/>
    <s v="T043"/>
    <s v="1190003332"/>
    <s v="TFJ628"/>
    <s v="Maalas Condicioes"/>
    <x v="3"/>
    <x v="0"/>
    <x v="19"/>
    <s v="FCH15098VVM"/>
    <n v="12556"/>
    <d v="2012-08-23T00:00:00"/>
    <m/>
    <s v="Gustavo Guzman"/>
    <n v="3"/>
    <s v="CASITA"/>
    <x v="8"/>
    <x v="0"/>
  </r>
  <r>
    <n v="790"/>
    <x v="3"/>
    <x v="0"/>
    <s v="T044"/>
    <s v="1190002974"/>
    <s v="TFJ262"/>
    <s v="Maalas Condicioes"/>
    <x v="3"/>
    <x v="0"/>
    <x v="19"/>
    <s v="FCH15198CYD"/>
    <n v="9609"/>
    <d v="2011-07-20T00:00:00"/>
    <m/>
    <s v="Gustavo Guzman"/>
    <n v="3"/>
    <s v="CASITA"/>
    <x v="1"/>
    <x v="0"/>
  </r>
  <r>
    <n v="791"/>
    <x v="3"/>
    <x v="0"/>
    <s v="T105"/>
    <s v="1190003474"/>
    <s v="TFJ770"/>
    <s v="Maalas Condicioes"/>
    <x v="3"/>
    <x v="0"/>
    <x v="19"/>
    <s v="FCH15179FTP"/>
    <n v="9609"/>
    <d v="2011-07-20T00:00:00"/>
    <m/>
    <s v="Gustavo Guzman"/>
    <n v="3"/>
    <s v="CASITA"/>
    <x v="1"/>
    <x v="0"/>
  </r>
  <r>
    <n v="793"/>
    <x v="3"/>
    <x v="0"/>
    <s v="T045"/>
    <n v="1190003042"/>
    <s v="S/T"/>
    <s v="Maalas Condicioes"/>
    <x v="3"/>
    <x v="0"/>
    <x v="19"/>
    <s v="FCH15198CHH"/>
    <n v="9609"/>
    <d v="2011-07-20T00:00:00"/>
    <m/>
    <s v="Gustavo Guzman"/>
    <n v="3"/>
    <s v="CASITA"/>
    <x v="1"/>
    <x v="0"/>
  </r>
  <r>
    <n v="795"/>
    <x v="3"/>
    <x v="0"/>
    <s v="T046"/>
    <s v="1190002998"/>
    <s v="TFJ286"/>
    <s v="Maalas Condicioes"/>
    <x v="3"/>
    <x v="0"/>
    <x v="19"/>
    <s v="FCH15198CGZ"/>
    <n v="9609"/>
    <d v="2011-07-20T00:00:00"/>
    <m/>
    <s v="Gustavo Guzman"/>
    <n v="3"/>
    <s v="CASITA"/>
    <x v="1"/>
    <x v="0"/>
  </r>
  <r>
    <n v="798"/>
    <x v="3"/>
    <x v="0"/>
    <s v="T047"/>
    <n v="1190003258"/>
    <s v="S/T"/>
    <s v="Maalas Condicioes"/>
    <x v="3"/>
    <x v="0"/>
    <x v="19"/>
    <s v="FCH1520824Z"/>
    <n v="9609"/>
    <d v="2011-07-20T00:00:00"/>
    <m/>
    <s v="Gustavo Guzman"/>
    <n v="3"/>
    <s v="CASITA"/>
    <x v="1"/>
    <x v="0"/>
  </r>
  <r>
    <n v="800"/>
    <x v="3"/>
    <x v="0"/>
    <s v="T048"/>
    <s v="1190003251"/>
    <s v="TFJ547"/>
    <s v="Maalas Condicioes"/>
    <x v="3"/>
    <x v="0"/>
    <x v="19"/>
    <s v="FCH15198XM0"/>
    <n v="9609"/>
    <d v="2011-07-20T00:00:00"/>
    <m/>
    <s v="Gustavo Guzman"/>
    <n v="3"/>
    <s v="CASITA"/>
    <x v="1"/>
    <x v="0"/>
  </r>
  <r>
    <n v="801"/>
    <x v="3"/>
    <x v="0"/>
    <s v="T049"/>
    <s v="1150001274"/>
    <s v="TFJ401"/>
    <s v="Maalas Condicioes"/>
    <x v="3"/>
    <x v="0"/>
    <x v="19"/>
    <s v="FCH15179ECN"/>
    <n v="9609"/>
    <d v="2011-07-20T00:00:00"/>
    <m/>
    <s v="Gustavo Guzman"/>
    <n v="3"/>
    <s v="CASITA"/>
    <x v="1"/>
    <x v="0"/>
  </r>
  <r>
    <n v="802"/>
    <x v="3"/>
    <x v="0"/>
    <s v="T050"/>
    <s v="1190003096"/>
    <s v="TFJ387"/>
    <s v="Maalas Condicioes"/>
    <x v="3"/>
    <x v="0"/>
    <x v="19"/>
    <s v="FCH152083X1"/>
    <n v="9609"/>
    <d v="2011-07-20T00:00:00"/>
    <m/>
    <s v="Gustavo Guzman"/>
    <n v="3"/>
    <s v="CASITA"/>
    <x v="1"/>
    <x v="0"/>
  </r>
  <r>
    <n v="803"/>
    <x v="3"/>
    <x v="0"/>
    <s v="T051"/>
    <s v="1190003329"/>
    <s v="TFJ625"/>
    <s v="Maalas Condicioes"/>
    <x v="3"/>
    <x v="0"/>
    <x v="19"/>
    <s v="FCH15098W06"/>
    <n v="12556"/>
    <d v="2012-08-23T00:00:00"/>
    <m/>
    <s v="Gustavo Guzman"/>
    <n v="3"/>
    <s v="CASITA"/>
    <x v="8"/>
    <x v="0"/>
  </r>
  <r>
    <n v="804"/>
    <x v="3"/>
    <x v="0"/>
    <s v="T052"/>
    <s v="1190003275"/>
    <s v="TFJ571"/>
    <s v="Maalas Condicioes"/>
    <x v="3"/>
    <x v="0"/>
    <x v="19"/>
    <s v="FCH15198CQQ"/>
    <n v="9609"/>
    <d v="2011-07-20T00:00:00"/>
    <m/>
    <s v="Gustavo Guzman"/>
    <n v="3"/>
    <s v="CASITA"/>
    <x v="1"/>
    <x v="0"/>
  </r>
  <r>
    <n v="805"/>
    <x v="3"/>
    <x v="0"/>
    <s v="T053"/>
    <n v="1190003261"/>
    <s v="S/T"/>
    <s v="Maalas Condicioes"/>
    <x v="3"/>
    <x v="0"/>
    <x v="19"/>
    <s v="FCH15198CYH"/>
    <n v="9609"/>
    <d v="2011-07-20T00:00:00"/>
    <m/>
    <s v="Gustavo Guzman"/>
    <n v="3"/>
    <s v="CASITA"/>
    <x v="1"/>
    <x v="0"/>
  </r>
  <r>
    <n v="806"/>
    <x v="3"/>
    <x v="0"/>
    <s v="T055"/>
    <s v="1190002882"/>
    <s v="TFJ170"/>
    <s v="Maalas Condicioes"/>
    <x v="3"/>
    <x v="0"/>
    <x v="19"/>
    <s v="FCH15188VQC"/>
    <n v="9609"/>
    <d v="2011-07-20T00:00:00"/>
    <m/>
    <s v="Gustavo Guzman"/>
    <n v="3"/>
    <s v="CASITA"/>
    <x v="1"/>
    <x v="0"/>
  </r>
  <r>
    <n v="807"/>
    <x v="3"/>
    <x v="0"/>
    <s v="T055"/>
    <s v="1190002901"/>
    <s v="TFJ189"/>
    <s v="Maalas Condicioes"/>
    <x v="3"/>
    <x v="0"/>
    <x v="19"/>
    <s v="FCH15188CVU"/>
    <n v="9609"/>
    <d v="2011-07-20T00:00:00"/>
    <m/>
    <s v="Gustavo Guzman"/>
    <n v="3"/>
    <s v="CASITA"/>
    <x v="1"/>
    <x v="0"/>
  </r>
  <r>
    <n v="808"/>
    <x v="3"/>
    <x v="0"/>
    <s v="T056"/>
    <s v="1190002842"/>
    <s v="TFJ130"/>
    <s v="Maalas Condicioes"/>
    <x v="3"/>
    <x v="0"/>
    <x v="19"/>
    <s v="FCH15188T4C"/>
    <n v="9609"/>
    <d v="2011-07-20T00:00:00"/>
    <m/>
    <s v="Gustavo Guzman"/>
    <n v="3"/>
    <s v="CASITA"/>
    <x v="1"/>
    <x v="0"/>
  </r>
  <r>
    <n v="809"/>
    <x v="3"/>
    <x v="0"/>
    <s v="T056"/>
    <s v="1190002910"/>
    <s v="TFJ198"/>
    <s v="Maalas Condicioes"/>
    <x v="3"/>
    <x v="0"/>
    <x v="19"/>
    <s v="FCH15198CU9"/>
    <n v="9609"/>
    <d v="2011-07-20T00:00:00"/>
    <m/>
    <s v="Gustavo Guzman"/>
    <n v="3"/>
    <s v="CASITA"/>
    <x v="1"/>
    <x v="0"/>
  </r>
  <r>
    <n v="810"/>
    <x v="3"/>
    <x v="0"/>
    <s v="T057"/>
    <s v="1190002843"/>
    <s v="TFJ131"/>
    <s v="Maalas Condicioes"/>
    <x v="3"/>
    <x v="0"/>
    <x v="19"/>
    <s v="FCH15188TJU"/>
    <n v="9609"/>
    <d v="2011-07-20T00:00:00"/>
    <m/>
    <s v="Gustavo Guzman"/>
    <n v="3"/>
    <s v="CASITA"/>
    <x v="1"/>
    <x v="0"/>
  </r>
  <r>
    <n v="811"/>
    <x v="3"/>
    <x v="0"/>
    <s v="T057"/>
    <s v="1190002977"/>
    <s v="TFJ265"/>
    <s v="Maalas Condicioes"/>
    <x v="3"/>
    <x v="0"/>
    <x v="19"/>
    <s v="FCH15198UVP"/>
    <n v="9609"/>
    <d v="2011-07-20T00:00:00"/>
    <m/>
    <s v="Gustavo Guzman"/>
    <n v="3"/>
    <s v="CASITA"/>
    <x v="1"/>
    <x v="0"/>
  </r>
  <r>
    <n v="812"/>
    <x v="3"/>
    <x v="0"/>
    <s v="T058"/>
    <s v="1190002846"/>
    <s v="TFJ134"/>
    <s v="Maalas Condicioes"/>
    <x v="3"/>
    <x v="0"/>
    <x v="19"/>
    <s v="FCH15188TL0"/>
    <n v="9609"/>
    <d v="2011-07-20T00:00:00"/>
    <m/>
    <s v="Gustavo Guzman"/>
    <n v="3"/>
    <s v="CASITA"/>
    <x v="1"/>
    <x v="0"/>
  </r>
  <r>
    <n v="813"/>
    <x v="3"/>
    <x v="0"/>
    <s v="T059"/>
    <n v="1190003264"/>
    <s v="S/T"/>
    <s v="Maalas Condicioes"/>
    <x v="3"/>
    <x v="0"/>
    <x v="19"/>
    <s v="FCH15198CSL"/>
    <n v="9609"/>
    <d v="2011-07-20T00:00:00"/>
    <m/>
    <s v="Gustavo Guzman"/>
    <n v="3"/>
    <s v="CASITA"/>
    <x v="1"/>
    <x v="0"/>
  </r>
  <r>
    <n v="814"/>
    <x v="3"/>
    <x v="0"/>
    <s v="T059"/>
    <s v="1190002894"/>
    <s v="TFJ182"/>
    <s v="Maalas Condicioes"/>
    <x v="3"/>
    <x v="0"/>
    <x v="19"/>
    <s v="FCH15208229"/>
    <n v="9609"/>
    <d v="2011-07-20T00:00:00"/>
    <m/>
    <s v="Gustavo Guzman"/>
    <n v="3"/>
    <s v="CASITA"/>
    <x v="1"/>
    <x v="0"/>
  </r>
  <r>
    <n v="815"/>
    <x v="3"/>
    <x v="0"/>
    <s v="T060"/>
    <n v="1190003018"/>
    <s v="S/T"/>
    <s v="Maalas Condicioes"/>
    <x v="3"/>
    <x v="0"/>
    <x v="19"/>
    <s v="FCH15198DD0"/>
    <n v="9609"/>
    <d v="2011-07-20T00:00:00"/>
    <m/>
    <s v="Gustavo Guzman"/>
    <n v="3"/>
    <s v="CASITA"/>
    <x v="1"/>
    <x v="0"/>
  </r>
  <r>
    <n v="816"/>
    <x v="3"/>
    <x v="0"/>
    <s v="T060"/>
    <s v="1190003176"/>
    <s v="TFJ471"/>
    <s v="Maalas Condicioes"/>
    <x v="3"/>
    <x v="0"/>
    <x v="19"/>
    <s v="FCH15198XG1"/>
    <n v="9609"/>
    <d v="2011-07-20T00:00:00"/>
    <m/>
    <s v="Gustavo Guzman"/>
    <n v="3"/>
    <s v="CASITA"/>
    <x v="1"/>
    <x v="0"/>
  </r>
  <r>
    <n v="817"/>
    <x v="3"/>
    <x v="0"/>
    <s v="T061"/>
    <n v="1190003263"/>
    <s v="S/T"/>
    <s v="Maalas Condicioes"/>
    <x v="3"/>
    <x v="0"/>
    <x v="19"/>
    <s v="FCH15189EFG"/>
    <n v="9609"/>
    <d v="2011-07-20T00:00:00"/>
    <m/>
    <s v="Gustavo Guzman"/>
    <n v="3"/>
    <s v="CASITA"/>
    <x v="1"/>
    <x v="0"/>
  </r>
  <r>
    <n v="818"/>
    <x v="3"/>
    <x v="0"/>
    <s v="T061"/>
    <s v="1190003320"/>
    <s v="TFJ616"/>
    <s v="Maalas Condicioes"/>
    <x v="3"/>
    <x v="0"/>
    <x v="19"/>
    <s v="FCH1439A0GA"/>
    <n v="12556"/>
    <d v="2012-08-23T00:00:00"/>
    <m/>
    <s v="Gustavo Guzman"/>
    <n v="3"/>
    <s v="CASITA"/>
    <x v="8"/>
    <x v="0"/>
  </r>
  <r>
    <n v="819"/>
    <x v="3"/>
    <x v="0"/>
    <s v="T062"/>
    <s v="1190003019"/>
    <s v="TFJ307"/>
    <s v="Maalas Condicioes"/>
    <x v="3"/>
    <x v="0"/>
    <x v="19"/>
    <s v="FCH15198BXN"/>
    <n v="9609"/>
    <d v="2011-07-20T00:00:00"/>
    <m/>
    <s v="Gustavo Guzman"/>
    <n v="3"/>
    <s v="CASITA"/>
    <x v="1"/>
    <x v="0"/>
  </r>
  <r>
    <n v="821"/>
    <x v="3"/>
    <x v="0"/>
    <s v="T063"/>
    <s v="1190003308"/>
    <s v="TFJ604"/>
    <s v="Maalas Condicioes"/>
    <x v="3"/>
    <x v="0"/>
    <x v="19"/>
    <s v="FCH14399YSC"/>
    <n v="12556"/>
    <d v="2012-08-23T00:00:00"/>
    <m/>
    <s v="Gustavo Guzman"/>
    <n v="3"/>
    <s v="CASITA"/>
    <x v="8"/>
    <x v="0"/>
  </r>
  <r>
    <n v="823"/>
    <x v="3"/>
    <x v="0"/>
    <s v="T064"/>
    <s v="1190002863"/>
    <s v="TFJ151"/>
    <s v="Maalas Condicioes"/>
    <x v="3"/>
    <x v="0"/>
    <x v="19"/>
    <s v="FCH15198Y26"/>
    <n v="9609"/>
    <d v="2011-07-20T00:00:00"/>
    <m/>
    <s v="Gustavo Guzman"/>
    <n v="3"/>
    <s v="CASITA"/>
    <x v="1"/>
    <x v="0"/>
  </r>
  <r>
    <n v="824"/>
    <x v="3"/>
    <x v="0"/>
    <s v="T064"/>
    <s v="1190003290"/>
    <s v="TFJ586"/>
    <s v="Maalas Condicioes"/>
    <x v="3"/>
    <x v="0"/>
    <x v="19"/>
    <s v="FCH1520822G"/>
    <n v="9609"/>
    <d v="2011-07-20T00:00:00"/>
    <m/>
    <s v="Gustavo Guzman"/>
    <n v="3"/>
    <s v="CASITA"/>
    <x v="1"/>
    <x v="0"/>
  </r>
  <r>
    <n v="825"/>
    <x v="3"/>
    <x v="0"/>
    <s v="T065"/>
    <s v="1190002862"/>
    <s v="TFJ150"/>
    <s v="Maalas Condicioes"/>
    <x v="3"/>
    <x v="0"/>
    <x v="19"/>
    <s v="FCH15188V38"/>
    <n v="9609"/>
    <d v="2011-07-20T00:00:00"/>
    <m/>
    <s v="Gustavo Guzman"/>
    <n v="3"/>
    <s v="CASITA"/>
    <x v="1"/>
    <x v="0"/>
  </r>
  <r>
    <n v="826"/>
    <x v="3"/>
    <x v="0"/>
    <s v="T065"/>
    <s v="1190002898"/>
    <s v="TFJ186"/>
    <s v="Maalas Condicioes"/>
    <x v="3"/>
    <x v="0"/>
    <x v="19"/>
    <s v="FCH15198XG7"/>
    <n v="9609"/>
    <d v="2011-07-20T00:00:00"/>
    <m/>
    <s v="Gustavo Guzman"/>
    <n v="3"/>
    <s v="CASITA"/>
    <x v="1"/>
    <x v="0"/>
  </r>
  <r>
    <n v="827"/>
    <x v="3"/>
    <x v="0"/>
    <s v="T066"/>
    <s v="1190002781"/>
    <s v="TFJ081"/>
    <s v="Maalas Condicioes"/>
    <x v="3"/>
    <x v="0"/>
    <x v="19"/>
    <s v="FCH15188B6N"/>
    <n v="9609"/>
    <d v="2011-07-20T00:00:00"/>
    <m/>
    <s v="Gustavo Guzman"/>
    <n v="3"/>
    <s v="CASITA"/>
    <x v="1"/>
    <x v="0"/>
  </r>
  <r>
    <n v="828"/>
    <x v="3"/>
    <x v="0"/>
    <s v="T066"/>
    <s v="1190003370"/>
    <s v="TFJ666"/>
    <s v="Maalas Condicioes"/>
    <x v="3"/>
    <x v="0"/>
    <x v="19"/>
    <s v="FCH150984AV"/>
    <n v="12556"/>
    <d v="2012-08-23T00:00:00"/>
    <m/>
    <s v="Gustavo Guzman"/>
    <n v="3"/>
    <s v="CASITA"/>
    <x v="8"/>
    <x v="0"/>
  </r>
  <r>
    <n v="829"/>
    <x v="3"/>
    <x v="0"/>
    <s v="T067"/>
    <n v="1190003281"/>
    <s v="S/T"/>
    <s v="Maalas Condicioes"/>
    <x v="3"/>
    <x v="0"/>
    <x v="19"/>
    <s v="FCH15199N23"/>
    <n v="9609"/>
    <d v="2011-07-20T00:00:00"/>
    <m/>
    <s v="Gustavo Guzman"/>
    <n v="3"/>
    <s v="CASITA"/>
    <x v="1"/>
    <x v="0"/>
  </r>
  <r>
    <n v="830"/>
    <x v="3"/>
    <x v="0"/>
    <s v="T067"/>
    <s v="1190003130"/>
    <s v="TFJ425"/>
    <s v="Maalas Condicioes"/>
    <x v="3"/>
    <x v="0"/>
    <x v="19"/>
    <s v="FCH15179ETB"/>
    <n v="9609"/>
    <d v="2011-07-20T00:00:00"/>
    <m/>
    <s v="Gustavo Guzman"/>
    <n v="3"/>
    <s v="CASITA"/>
    <x v="1"/>
    <x v="0"/>
  </r>
  <r>
    <n v="831"/>
    <x v="3"/>
    <x v="0"/>
    <s v="T068"/>
    <s v="1190002902"/>
    <s v="TFJ190"/>
    <s v="Maalas Condicioes"/>
    <x v="3"/>
    <x v="0"/>
    <x v="19"/>
    <s v="FCH151792T4"/>
    <n v="9609"/>
    <d v="2011-07-20T00:00:00"/>
    <m/>
    <s v="Gustavo Guzman"/>
    <n v="3"/>
    <s v="CASITA"/>
    <x v="1"/>
    <x v="0"/>
  </r>
  <r>
    <n v="832"/>
    <x v="3"/>
    <x v="0"/>
    <s v="T068"/>
    <s v="1190003087"/>
    <s v="TFJ378"/>
    <s v="Maalas Condicioes"/>
    <x v="3"/>
    <x v="0"/>
    <x v="19"/>
    <s v="FCH15178H4F"/>
    <n v="9609"/>
    <d v="2011-07-20T00:00:00"/>
    <m/>
    <s v="Gustavo Guzman"/>
    <n v="3"/>
    <s v="CASITA"/>
    <x v="1"/>
    <x v="0"/>
  </r>
  <r>
    <n v="833"/>
    <x v="3"/>
    <x v="0"/>
    <s v="T069"/>
    <s v="1190002885"/>
    <s v="TFJ173"/>
    <s v="Maalas Condicioes"/>
    <x v="3"/>
    <x v="0"/>
    <x v="19"/>
    <s v="FCH15198CSS"/>
    <n v="9609"/>
    <d v="2011-07-20T00:00:00"/>
    <m/>
    <s v="Gustavo Guzman"/>
    <n v="3"/>
    <s v="CASITA"/>
    <x v="1"/>
    <x v="0"/>
  </r>
  <r>
    <n v="834"/>
    <x v="3"/>
    <x v="0"/>
    <s v="T069"/>
    <s v="1190003133"/>
    <s v="TFJ428"/>
    <s v="Maalas Condicioes"/>
    <x v="3"/>
    <x v="0"/>
    <x v="19"/>
    <s v="FCH15198CG9"/>
    <n v="9609"/>
    <d v="2011-07-20T00:00:00"/>
    <m/>
    <s v="Gustavo Guzman"/>
    <n v="3"/>
    <s v="CASITA"/>
    <x v="1"/>
    <x v="0"/>
  </r>
  <r>
    <n v="835"/>
    <x v="3"/>
    <x v="0"/>
    <s v="T070"/>
    <s v="1190002886"/>
    <s v="TFJ174"/>
    <s v="Maalas Condicioes"/>
    <x v="3"/>
    <x v="0"/>
    <x v="19"/>
    <s v="FCH15198CPD"/>
    <n v="9609"/>
    <d v="2011-07-20T00:00:00"/>
    <m/>
    <s v="Gustavo Guzman"/>
    <n v="3"/>
    <s v="CASITA"/>
    <x v="1"/>
    <x v="0"/>
  </r>
  <r>
    <n v="836"/>
    <x v="3"/>
    <x v="0"/>
    <s v="T070"/>
    <s v="1190003489"/>
    <s v="TFJ785"/>
    <s v="Maalas Condicioes"/>
    <x v="3"/>
    <x v="0"/>
    <x v="19"/>
    <s v="FCH15198CJH"/>
    <n v="9609"/>
    <d v="2011-07-20T00:00:00"/>
    <m/>
    <s v="Gustavo Guzman"/>
    <n v="3"/>
    <s v="CASITA"/>
    <x v="1"/>
    <x v="0"/>
  </r>
  <r>
    <n v="837"/>
    <x v="3"/>
    <x v="0"/>
    <s v="T071"/>
    <s v="1190003084"/>
    <s v="TFJ375"/>
    <s v="Maalas Condicioes"/>
    <x v="3"/>
    <x v="0"/>
    <x v="19"/>
    <s v="FCH15188VXU"/>
    <n v="9609"/>
    <d v="2011-07-20T00:00:00"/>
    <m/>
    <s v="Gustavo Guzman"/>
    <n v="3"/>
    <s v="CASITA"/>
    <x v="1"/>
    <x v="0"/>
  </r>
  <r>
    <n v="838"/>
    <x v="3"/>
    <x v="0"/>
    <s v="T071"/>
    <s v="1190003500"/>
    <s v="TFJ797"/>
    <s v="Maalas Condicioes"/>
    <x v="3"/>
    <x v="0"/>
    <x v="19"/>
    <s v="FCH152080VA"/>
    <n v="9609"/>
    <d v="2011-07-20T00:00:00"/>
    <m/>
    <s v="Gustavo Guzman"/>
    <n v="3"/>
    <s v="CASITA"/>
    <x v="1"/>
    <x v="0"/>
  </r>
  <r>
    <n v="839"/>
    <x v="3"/>
    <x v="0"/>
    <s v="T072"/>
    <s v="1190003486"/>
    <s v="TFJ782"/>
    <s v="Maalas Condicioes"/>
    <x v="3"/>
    <x v="0"/>
    <x v="19"/>
    <s v="FCH15198XDM"/>
    <n v="9609"/>
    <d v="2011-07-20T00:00:00"/>
    <m/>
    <s v="Gustavo Guzman"/>
    <n v="3"/>
    <s v="CASITA"/>
    <x v="1"/>
    <x v="0"/>
  </r>
  <r>
    <n v="841"/>
    <x v="3"/>
    <x v="0"/>
    <s v="T010"/>
    <s v="1190003282"/>
    <s v="TFJ578"/>
    <s v="Maalas Condicioes"/>
    <x v="3"/>
    <x v="0"/>
    <x v="19"/>
    <s v="FCH15179HUC"/>
    <n v="9609"/>
    <d v="2011-07-20T00:00:00"/>
    <m/>
    <s v="Gustavo Guzman"/>
    <n v="3"/>
    <s v="CASITA"/>
    <x v="1"/>
    <x v="0"/>
  </r>
  <r>
    <n v="842"/>
    <x v="3"/>
    <x v="0"/>
    <s v="T073"/>
    <s v="1190002889"/>
    <s v="TFJ177"/>
    <s v="Maalas Condicioes"/>
    <x v="3"/>
    <x v="0"/>
    <x v="19"/>
    <s v="FCH15198DC9"/>
    <n v="9609"/>
    <d v="2011-07-20T00:00:00"/>
    <m/>
    <s v="Gustavo Guzman"/>
    <n v="3"/>
    <s v="CASITA"/>
    <x v="1"/>
    <x v="0"/>
  </r>
  <r>
    <n v="844"/>
    <x v="3"/>
    <x v="0"/>
    <s v="T074"/>
    <n v="1190003136"/>
    <s v="S/T"/>
    <s v="Maalas Condicioes"/>
    <x v="3"/>
    <x v="0"/>
    <x v="19"/>
    <s v="FCH15188UDE"/>
    <n v="9609"/>
    <d v="2011-07-20T00:00:00"/>
    <m/>
    <s v="Gustavo Guzman"/>
    <n v="3"/>
    <s v="CASITA"/>
    <x v="1"/>
    <x v="0"/>
  </r>
  <r>
    <n v="847"/>
    <x v="3"/>
    <x v="0"/>
    <s v="T234"/>
    <s v="1190002771"/>
    <s v="TFJ070"/>
    <s v="Maalas Condicioes"/>
    <x v="3"/>
    <x v="0"/>
    <x v="19"/>
    <s v="FCH15179GZU"/>
    <n v="9609"/>
    <d v="2011-07-20T00:00:00"/>
    <m/>
    <s v="Gustavo Guzman"/>
    <n v="3"/>
    <s v="CASITA"/>
    <x v="1"/>
    <x v="0"/>
  </r>
  <r>
    <n v="850"/>
    <x v="3"/>
    <x v="0"/>
    <s v="T106"/>
    <s v="1190002831"/>
    <s v="TFJ119"/>
    <s v="Maalas Condicioes"/>
    <x v="3"/>
    <x v="0"/>
    <x v="19"/>
    <s v="FCH15179J0A"/>
    <n v="9609"/>
    <d v="2011-07-20T00:00:00"/>
    <m/>
    <s v="Gustavo Guzman"/>
    <n v="3"/>
    <s v="CASITA"/>
    <x v="1"/>
    <x v="0"/>
  </r>
  <r>
    <n v="852"/>
    <x v="3"/>
    <x v="0"/>
    <s v="T033"/>
    <s v="1190003228"/>
    <s v="TFJ523"/>
    <s v="Maalas Condicioes"/>
    <x v="3"/>
    <x v="0"/>
    <x v="19"/>
    <s v="FCH15179G6H"/>
    <n v="9609"/>
    <d v="2011-07-20T00:00:00"/>
    <m/>
    <s v="Gustavo Guzman"/>
    <n v="3"/>
    <s v="CASITA"/>
    <x v="1"/>
    <x v="0"/>
  </r>
  <r>
    <n v="853"/>
    <x v="3"/>
    <x v="0"/>
    <s v="T078"/>
    <s v="1190003310"/>
    <s v="TFJ606"/>
    <s v="Maalas Condicioes"/>
    <x v="3"/>
    <x v="0"/>
    <x v="19"/>
    <s v="FCH144185A4"/>
    <n v="12556"/>
    <d v="2012-08-23T00:00:00"/>
    <m/>
    <s v="Gustavo Guzman"/>
    <n v="3"/>
    <s v="CASITA"/>
    <x v="8"/>
    <x v="0"/>
  </r>
  <r>
    <n v="856"/>
    <x v="3"/>
    <x v="0"/>
    <s v="T080"/>
    <s v="1190003335"/>
    <s v="TFJ631"/>
    <s v="Maalas Condicioes"/>
    <x v="3"/>
    <x v="0"/>
    <x v="19"/>
    <s v="FCH1509849U"/>
    <n v="12556"/>
    <d v="2012-08-23T00:00:00"/>
    <m/>
    <s v="Gustavo Guzman"/>
    <n v="3"/>
    <s v="CASITA"/>
    <x v="8"/>
    <x v="0"/>
  </r>
  <r>
    <n v="858"/>
    <x v="3"/>
    <x v="0"/>
    <s v="T081"/>
    <s v="1190003076"/>
    <s v="TFJ367"/>
    <s v="Maalas Condicioes"/>
    <x v="3"/>
    <x v="0"/>
    <x v="19"/>
    <s v="FCH15198UVH"/>
    <n v="9609"/>
    <d v="2011-07-20T00:00:00"/>
    <m/>
    <s v="Gustavo Guzman"/>
    <n v="3"/>
    <s v="CASITA"/>
    <x v="1"/>
    <x v="0"/>
  </r>
  <r>
    <n v="860"/>
    <x v="3"/>
    <x v="0"/>
    <s v="T082"/>
    <s v="1190003090"/>
    <s v="TFJ381"/>
    <s v="Maalas Condicioes"/>
    <x v="3"/>
    <x v="0"/>
    <x v="19"/>
    <s v="FCH152083W3"/>
    <n v="9609"/>
    <d v="2011-07-20T00:00:00"/>
    <m/>
    <s v="Gustavo Guzman"/>
    <n v="3"/>
    <s v="CASITA"/>
    <x v="1"/>
    <x v="0"/>
  </r>
  <r>
    <n v="861"/>
    <x v="3"/>
    <x v="0"/>
    <s v="T083"/>
    <s v="1190002852"/>
    <s v="TFJ140"/>
    <s v="Maalas Condicioes"/>
    <x v="3"/>
    <x v="0"/>
    <x v="19"/>
    <s v="FCH15198BXT"/>
    <n v="9609"/>
    <d v="2011-07-20T00:00:00"/>
    <m/>
    <s v="Gustavo Guzman"/>
    <n v="3"/>
    <s v="CASITA"/>
    <x v="1"/>
    <x v="0"/>
  </r>
  <r>
    <n v="862"/>
    <x v="3"/>
    <x v="0"/>
    <s v="T084"/>
    <s v="1190003285"/>
    <s v="TFJ581"/>
    <s v="Maalas Condicioes"/>
    <x v="3"/>
    <x v="0"/>
    <x v="19"/>
    <s v="FCH15179DZL"/>
    <n v="9609"/>
    <d v="2011-07-20T00:00:00"/>
    <m/>
    <s v="Gustavo Guzman"/>
    <n v="3"/>
    <s v="CASITA"/>
    <x v="1"/>
    <x v="0"/>
  </r>
  <r>
    <n v="863"/>
    <x v="3"/>
    <x v="0"/>
    <s v="T085"/>
    <s v="1190002776"/>
    <s v="S/T"/>
    <s v="Maalas Condicioes"/>
    <x v="3"/>
    <x v="0"/>
    <x v="19"/>
    <s v="FCH15188BNJ"/>
    <n v="9609"/>
    <d v="2011-07-20T00:00:00"/>
    <m/>
    <s v="Gustavo Guzman"/>
    <n v="3"/>
    <s v="CASITA"/>
    <x v="1"/>
    <x v="0"/>
  </r>
  <r>
    <n v="864"/>
    <x v="3"/>
    <x v="0"/>
    <s v="T086"/>
    <s v="1190002925"/>
    <s v="TFJ213"/>
    <s v="Maalas Condicioes"/>
    <x v="3"/>
    <x v="0"/>
    <x v="19"/>
    <s v="FCH15179ECV"/>
    <n v="9609"/>
    <d v="2011-07-20T00:00:00"/>
    <m/>
    <s v="Gustavo Guzman"/>
    <n v="3"/>
    <s v="CASITA"/>
    <x v="1"/>
    <x v="0"/>
  </r>
  <r>
    <n v="865"/>
    <x v="3"/>
    <x v="0"/>
    <s v="T087"/>
    <s v="1190003427"/>
    <s v="TFJ723"/>
    <s v="Maalas Condicioes"/>
    <x v="3"/>
    <x v="0"/>
    <x v="19"/>
    <s v="FCH1520801R"/>
    <n v="9609"/>
    <d v="2011-07-20T00:00:00"/>
    <m/>
    <s v="Gustavo Guzman"/>
    <n v="3"/>
    <s v="CASITA"/>
    <x v="1"/>
    <x v="0"/>
  </r>
  <r>
    <n v="866"/>
    <x v="3"/>
    <x v="0"/>
    <s v="T088"/>
    <s v="1190003250"/>
    <s v="TFJ546"/>
    <s v="Maalas Condicioes"/>
    <x v="3"/>
    <x v="0"/>
    <x v="19"/>
    <s v="FCH152082Z3"/>
    <n v="9609"/>
    <d v="2011-07-20T00:00:00"/>
    <m/>
    <s v="Gustavo Guzman"/>
    <n v="3"/>
    <s v="CASITA"/>
    <x v="1"/>
    <x v="0"/>
  </r>
  <r>
    <n v="867"/>
    <x v="3"/>
    <x v="0"/>
    <s v="T089"/>
    <n v="1190003276"/>
    <s v="S/T"/>
    <s v="Maalas Condicioes"/>
    <x v="3"/>
    <x v="0"/>
    <x v="19"/>
    <s v="FCH15198DE5"/>
    <n v="9609"/>
    <d v="2011-07-20T00:00:00"/>
    <m/>
    <s v="Gustavo Guzman"/>
    <n v="3"/>
    <s v="CASITA"/>
    <x v="1"/>
    <x v="0"/>
  </r>
  <r>
    <n v="868"/>
    <x v="3"/>
    <x v="0"/>
    <s v="T090"/>
    <n v="1190003216"/>
    <s v="S/T"/>
    <s v="Maalas Condicioes"/>
    <x v="3"/>
    <x v="0"/>
    <x v="19"/>
    <s v="FCH15198Y73"/>
    <n v="9609"/>
    <d v="2011-07-20T00:00:00"/>
    <m/>
    <s v="Gustavo Guzman"/>
    <n v="3"/>
    <s v="CASITA"/>
    <x v="1"/>
    <x v="0"/>
  </r>
  <r>
    <n v="869"/>
    <x v="3"/>
    <x v="0"/>
    <s v="T091"/>
    <n v="1190003268"/>
    <s v="S/T"/>
    <s v="Maalas Condicioes"/>
    <x v="3"/>
    <x v="0"/>
    <x v="19"/>
    <s v="FCH15198XVF"/>
    <n v="9609"/>
    <d v="2011-07-20T00:00:00"/>
    <m/>
    <s v="Gustavo Guzman"/>
    <n v="3"/>
    <s v="CASITA"/>
    <x v="1"/>
    <x v="0"/>
  </r>
  <r>
    <n v="870"/>
    <x v="3"/>
    <x v="0"/>
    <s v="T093"/>
    <s v="1190003160"/>
    <s v="TFJ455"/>
    <s v="Maalas Condicioes"/>
    <x v="3"/>
    <x v="0"/>
    <x v="19"/>
    <s v="FCH15179269"/>
    <n v="9609"/>
    <d v="2011-07-20T00:00:00"/>
    <m/>
    <s v="Gustavo Guzman"/>
    <n v="3"/>
    <s v="CASITA"/>
    <x v="1"/>
    <x v="0"/>
  </r>
  <r>
    <n v="871"/>
    <x v="3"/>
    <x v="0"/>
    <s v="T094"/>
    <s v="1190002828"/>
    <s v="TFJ115"/>
    <s v="Maalas Condicioes"/>
    <x v="3"/>
    <x v="0"/>
    <x v="19"/>
    <s v="FCH15198UUZ"/>
    <n v="9609"/>
    <d v="2011-07-20T00:00:00"/>
    <m/>
    <s v="Gustavo Guzman"/>
    <n v="3"/>
    <s v="CASITA"/>
    <x v="1"/>
    <x v="0"/>
  </r>
  <r>
    <n v="872"/>
    <x v="3"/>
    <x v="0"/>
    <s v="T095"/>
    <s v="1190003460"/>
    <s v="TFJ756"/>
    <s v="Maalas Condicioes"/>
    <x v="3"/>
    <x v="0"/>
    <x v="19"/>
    <s v="FCH15198Y6M"/>
    <n v="9609"/>
    <d v="2011-07-20T00:00:00"/>
    <m/>
    <s v="Gustavo Guzman"/>
    <n v="3"/>
    <s v="CASITA"/>
    <x v="1"/>
    <x v="0"/>
  </r>
  <r>
    <n v="874"/>
    <x v="3"/>
    <x v="0"/>
    <s v="T096"/>
    <s v="1190003373"/>
    <s v="TFJ669"/>
    <s v="Maalas Condicioes"/>
    <x v="3"/>
    <x v="0"/>
    <x v="19"/>
    <s v="FCH1504BBUG"/>
    <n v="12556"/>
    <d v="2012-08-23T00:00:00"/>
    <m/>
    <s v="Gustavo Guzman"/>
    <n v="3"/>
    <s v="CASITA"/>
    <x v="8"/>
    <x v="0"/>
  </r>
  <r>
    <n v="876"/>
    <x v="3"/>
    <x v="0"/>
    <s v="T097"/>
    <s v="1190003164"/>
    <s v="TFJ459"/>
    <s v="Maalas Condicioes"/>
    <x v="3"/>
    <x v="0"/>
    <x v="19"/>
    <s v="FCH1520832Y"/>
    <n v="9609"/>
    <d v="2011-07-20T00:00:00"/>
    <m/>
    <s v="Gustavo Guzman"/>
    <n v="3"/>
    <s v="CASITA"/>
    <x v="1"/>
    <x v="0"/>
  </r>
  <r>
    <n v="877"/>
    <x v="3"/>
    <x v="0"/>
    <s v="T098"/>
    <s v="1190003457"/>
    <s v="TFJ753"/>
    <s v="Maalas Condicioes"/>
    <x v="3"/>
    <x v="0"/>
    <x v="19"/>
    <s v="FCH15178HAP"/>
    <n v="9609"/>
    <d v="2011-07-20T00:00:00"/>
    <m/>
    <s v="Gustavo Guzman"/>
    <n v="3"/>
    <s v="CASITA"/>
    <x v="1"/>
    <x v="0"/>
  </r>
  <r>
    <n v="879"/>
    <x v="3"/>
    <x v="0"/>
    <s v="T099"/>
    <s v="1190003345"/>
    <s v="TFJ641"/>
    <s v="Maalas Condicioes"/>
    <x v="3"/>
    <x v="0"/>
    <x v="19"/>
    <s v="FCH15098YUQ"/>
    <n v="12556"/>
    <d v="2012-08-23T00:00:00"/>
    <m/>
    <s v="Gustavo Guzman"/>
    <n v="3"/>
    <s v="CASITA"/>
    <x v="8"/>
    <x v="0"/>
  </r>
  <r>
    <n v="881"/>
    <x v="3"/>
    <x v="0"/>
    <s v="T100"/>
    <s v="1190003279"/>
    <s v="TFJ575"/>
    <s v="Maalas Condicioes"/>
    <x v="3"/>
    <x v="0"/>
    <x v="19"/>
    <s v="FCH15198C36"/>
    <n v="9609"/>
    <d v="2011-07-20T00:00:00"/>
    <m/>
    <s v="Gustavo Guzman"/>
    <n v="3"/>
    <s v="CASITA"/>
    <x v="1"/>
    <x v="0"/>
  </r>
  <r>
    <n v="886"/>
    <x v="3"/>
    <x v="0"/>
    <s v="T107"/>
    <s v="1190002835"/>
    <s v="TFJ123"/>
    <s v="Maalas Condicioes"/>
    <x v="3"/>
    <x v="0"/>
    <x v="19"/>
    <s v="FCH15179FDC"/>
    <n v="9609"/>
    <d v="2011-07-20T00:00:00"/>
    <m/>
    <s v="Gustavo Guzman"/>
    <n v="3"/>
    <s v="CASITA"/>
    <x v="1"/>
    <x v="0"/>
  </r>
  <r>
    <n v="887"/>
    <x v="3"/>
    <x v="0"/>
    <s v="T108"/>
    <s v="1190003325"/>
    <s v="TFJ621"/>
    <s v="Maalas Condicioes"/>
    <x v="3"/>
    <x v="0"/>
    <x v="19"/>
    <s v="FCH1439A0FC"/>
    <n v="12556"/>
    <d v="2012-08-23T00:00:00"/>
    <m/>
    <s v="Gustavo Guzman"/>
    <n v="3"/>
    <s v="CASITA"/>
    <x v="8"/>
    <x v="0"/>
  </r>
  <r>
    <n v="888"/>
    <x v="3"/>
    <x v="0"/>
    <s v="T136"/>
    <s v="1190002911"/>
    <s v="TFJ199"/>
    <s v="Maalas Condicioes"/>
    <x v="3"/>
    <x v="0"/>
    <x v="19"/>
    <s v="FCH1520800Z"/>
    <n v="9609"/>
    <d v="2011-07-20T00:00:00"/>
    <m/>
    <s v="Gustavo Guzman"/>
    <n v="3"/>
    <s v="CASITA"/>
    <x v="1"/>
    <x v="0"/>
  </r>
  <r>
    <n v="889"/>
    <x v="3"/>
    <x v="0"/>
    <s v="T110"/>
    <s v="1190002830"/>
    <s v="TFJ118"/>
    <s v="Maalas Condicioes"/>
    <x v="3"/>
    <x v="0"/>
    <x v="19"/>
    <s v="FCH15179J1X"/>
    <n v="9609"/>
    <d v="2011-07-20T00:00:00"/>
    <m/>
    <s v="Gustavo Guzman"/>
    <n v="3"/>
    <s v="CASITA"/>
    <x v="1"/>
    <x v="0"/>
  </r>
  <r>
    <n v="890"/>
    <x v="3"/>
    <x v="0"/>
    <s v="T111"/>
    <s v="1190003471"/>
    <s v="TFJ767"/>
    <s v="Maalas Condicioes"/>
    <x v="3"/>
    <x v="0"/>
    <x v="19"/>
    <s v="FCH15179F1H"/>
    <n v="9609"/>
    <d v="2011-07-20T00:00:00"/>
    <m/>
    <s v="Gustavo Guzman"/>
    <n v="3"/>
    <s v="CASITA"/>
    <x v="1"/>
    <x v="0"/>
  </r>
  <r>
    <n v="891"/>
    <x v="3"/>
    <x v="0"/>
    <s v="T113"/>
    <s v="1190002834"/>
    <s v="TFJ122"/>
    <s v="Maalas Condicioes"/>
    <x v="3"/>
    <x v="0"/>
    <x v="19"/>
    <s v="FCH15178GTC"/>
    <n v="9609"/>
    <d v="2011-07-20T00:00:00"/>
    <m/>
    <s v="Gustavo Guzman"/>
    <n v="3"/>
    <s v="CASITA"/>
    <x v="1"/>
    <x v="0"/>
  </r>
  <r>
    <n v="892"/>
    <x v="3"/>
    <x v="0"/>
    <s v="T114"/>
    <s v="1190002833"/>
    <s v="TFJ121"/>
    <s v="Maalas Condicioes"/>
    <x v="3"/>
    <x v="0"/>
    <x v="19"/>
    <s v="FCH15179F2G"/>
    <n v="9609"/>
    <d v="2011-07-20T00:00:00"/>
    <m/>
    <s v="Gustavo Guzman"/>
    <n v="3"/>
    <s v="CASITA"/>
    <x v="1"/>
    <x v="0"/>
  </r>
  <r>
    <n v="893"/>
    <x v="3"/>
    <x v="0"/>
    <s v="T115"/>
    <s v="1190003108"/>
    <s v="TFJ402"/>
    <s v="Maalas Condicioes"/>
    <x v="3"/>
    <x v="0"/>
    <x v="19"/>
    <s v="FCH15198CH1"/>
    <n v="9609"/>
    <d v="2011-07-20T00:00:00"/>
    <m/>
    <s v="Gustavo Guzman"/>
    <n v="3"/>
    <s v="CASITA"/>
    <x v="1"/>
    <x v="0"/>
  </r>
  <r>
    <n v="894"/>
    <x v="3"/>
    <x v="0"/>
    <s v="T116"/>
    <s v="1190002756"/>
    <s v="TFJ055"/>
    <s v="Maalas Condicioes"/>
    <x v="3"/>
    <x v="0"/>
    <x v="19"/>
    <s v="FCH15198UN9"/>
    <n v="9609"/>
    <d v="2011-07-20T00:00:00"/>
    <m/>
    <s v="Gustavo Guzman"/>
    <n v="3"/>
    <s v="CASITA"/>
    <x v="1"/>
    <x v="0"/>
  </r>
  <r>
    <n v="895"/>
    <x v="3"/>
    <x v="0"/>
    <s v="T117"/>
    <s v="1190002759"/>
    <s v="TFJ058"/>
    <s v="Maalas Condicioes"/>
    <x v="3"/>
    <x v="0"/>
    <x v="19"/>
    <s v="FCH15188SYN"/>
    <n v="9609"/>
    <d v="2011-07-20T00:00:00"/>
    <m/>
    <s v="Gustavo Guzman"/>
    <n v="3"/>
    <s v="CASITA"/>
    <x v="1"/>
    <x v="0"/>
  </r>
  <r>
    <n v="896"/>
    <x v="3"/>
    <x v="0"/>
    <s v="T118"/>
    <s v="1190003115"/>
    <s v="TFJ410"/>
    <s v="Maalas Condicioes"/>
    <x v="3"/>
    <x v="0"/>
    <x v="19"/>
    <s v="FCH15198UUG"/>
    <n v="9609"/>
    <d v="2011-07-20T00:00:00"/>
    <m/>
    <s v="Gustavo Guzman"/>
    <n v="3"/>
    <s v="CASITA"/>
    <x v="1"/>
    <x v="0"/>
  </r>
  <r>
    <n v="897"/>
    <x v="3"/>
    <x v="0"/>
    <s v="T119"/>
    <s v="1190003111"/>
    <s v="TFJ405"/>
    <s v="Maalas Condicioes"/>
    <x v="3"/>
    <x v="0"/>
    <x v="19"/>
    <s v="FCH15198CSM"/>
    <n v="9609"/>
    <d v="2011-07-20T00:00:00"/>
    <m/>
    <s v="Gustavo Guzman"/>
    <n v="3"/>
    <s v="CASITA"/>
    <x v="1"/>
    <x v="0"/>
  </r>
  <r>
    <n v="898"/>
    <x v="3"/>
    <x v="0"/>
    <s v="T120"/>
    <n v="1190003099"/>
    <s v="S/T"/>
    <s v="Maalas Condicioes"/>
    <x v="3"/>
    <x v="0"/>
    <x v="19"/>
    <s v="FCH15189EHD"/>
    <n v="9609"/>
    <d v="2011-07-20T00:00:00"/>
    <m/>
    <s v="Gustavo Guzman"/>
    <n v="3"/>
    <s v="CASITA"/>
    <x v="1"/>
    <x v="0"/>
  </r>
  <r>
    <n v="899"/>
    <x v="3"/>
    <x v="0"/>
    <s v="T121"/>
    <n v="1190003163"/>
    <s v="S/T"/>
    <s v="Maalas Condicioes"/>
    <x v="3"/>
    <x v="0"/>
    <x v="19"/>
    <s v="FCH15188SE0"/>
    <n v="9609"/>
    <d v="2011-07-20T00:00:00"/>
    <m/>
    <s v="Gustavo Guzman"/>
    <n v="3"/>
    <s v="CASITA"/>
    <x v="1"/>
    <x v="0"/>
  </r>
  <r>
    <n v="900"/>
    <x v="3"/>
    <x v="0"/>
    <s v="T122"/>
    <s v="1190003484"/>
    <s v="TFJ780"/>
    <s v="Maalas Condicioes"/>
    <x v="3"/>
    <x v="0"/>
    <x v="19"/>
    <s v="FCH15198CE5"/>
    <n v="9609"/>
    <d v="2011-07-20T00:00:00"/>
    <m/>
    <s v="Gustavo Guzman"/>
    <n v="3"/>
    <s v="CASITA"/>
    <x v="1"/>
    <x v="0"/>
  </r>
  <r>
    <n v="901"/>
    <x v="3"/>
    <x v="0"/>
    <s v="T123"/>
    <s v="1190002888"/>
    <s v="TFJ176"/>
    <s v="Maalas Condicioes"/>
    <x v="3"/>
    <x v="0"/>
    <x v="19"/>
    <s v="FCH15198Y2C"/>
    <n v="9609"/>
    <d v="2011-07-20T00:00:00"/>
    <m/>
    <s v="Gustavo Guzman"/>
    <n v="3"/>
    <s v="CASITA"/>
    <x v="1"/>
    <x v="0"/>
  </r>
  <r>
    <n v="902"/>
    <x v="3"/>
    <x v="0"/>
    <s v="T125"/>
    <s v="1190003118"/>
    <s v="TFJ413"/>
    <s v="Maalas Condicioes"/>
    <x v="3"/>
    <x v="0"/>
    <x v="19"/>
    <s v="FCH15179ECF"/>
    <n v="9609"/>
    <d v="2011-07-20T00:00:00"/>
    <m/>
    <s v="Gustavo Guzman"/>
    <n v="3"/>
    <s v="CASITA"/>
    <x v="1"/>
    <x v="0"/>
  </r>
  <r>
    <n v="903"/>
    <x v="3"/>
    <x v="0"/>
    <s v="T126"/>
    <s v="1190002755"/>
    <s v="TFJ054"/>
    <s v="Maalas Condicioes"/>
    <x v="3"/>
    <x v="0"/>
    <x v="19"/>
    <s v="FCH15198CSW"/>
    <n v="9609"/>
    <d v="2011-07-20T00:00:00"/>
    <m/>
    <s v="Gustavo Guzman"/>
    <n v="3"/>
    <s v="CASITA"/>
    <x v="1"/>
    <x v="0"/>
  </r>
  <r>
    <n v="904"/>
    <x v="3"/>
    <x v="0"/>
    <s v="T127"/>
    <s v="1190002758"/>
    <s v="TFJ057"/>
    <s v="Maalas Condicioes"/>
    <x v="3"/>
    <x v="0"/>
    <x v="19"/>
    <s v="FCH15188BA1"/>
    <n v="9609"/>
    <d v="2011-07-20T00:00:00"/>
    <m/>
    <s v="Gustavo Guzman"/>
    <n v="3"/>
    <s v="CASITA"/>
    <x v="1"/>
    <x v="0"/>
  </r>
  <r>
    <n v="905"/>
    <x v="3"/>
    <x v="0"/>
    <s v="T128"/>
    <s v="1190002921"/>
    <s v="TFJ209"/>
    <s v="Maalas Condicioes"/>
    <x v="3"/>
    <x v="0"/>
    <x v="19"/>
    <s v="FCH15198UK8"/>
    <n v="9609"/>
    <d v="2011-07-20T00:00:00"/>
    <m/>
    <s v="Gustavo Guzman"/>
    <n v="3"/>
    <s v="CASITA"/>
    <x v="1"/>
    <x v="0"/>
  </r>
  <r>
    <n v="906"/>
    <x v="3"/>
    <x v="0"/>
    <s v="T129"/>
    <s v="1190003289"/>
    <s v="TFJ585"/>
    <s v="Maalas Condicioes"/>
    <x v="3"/>
    <x v="0"/>
    <x v="19"/>
    <s v="FCH15198UT1"/>
    <n v="9609"/>
    <d v="2011-07-20T00:00:00"/>
    <m/>
    <s v="Gustavo Guzman"/>
    <n v="3"/>
    <s v="CASITA"/>
    <x v="1"/>
    <x v="0"/>
  </r>
  <r>
    <n v="907"/>
    <x v="3"/>
    <x v="0"/>
    <s v="T130"/>
    <s v="1190003255"/>
    <s v="TFJ551"/>
    <s v="Maalas Condicioes"/>
    <x v="3"/>
    <x v="0"/>
    <x v="19"/>
    <s v="FCH1520824W"/>
    <n v="9609"/>
    <d v="2011-07-20T00:00:00"/>
    <m/>
    <s v="Gustavo Guzman"/>
    <n v="3"/>
    <s v="CASITA"/>
    <x v="1"/>
    <x v="0"/>
  </r>
  <r>
    <n v="908"/>
    <x v="3"/>
    <x v="0"/>
    <s v="T133"/>
    <s v="1190003377"/>
    <s v="TFJ673"/>
    <s v="Maalas Condicioes"/>
    <x v="3"/>
    <x v="0"/>
    <x v="19"/>
    <s v="FCH15109BWC"/>
    <n v="12556"/>
    <d v="2012-08-23T00:00:00"/>
    <m/>
    <s v="Gustavo Guzman"/>
    <n v="3"/>
    <s v="CASITA"/>
    <x v="8"/>
    <x v="0"/>
  </r>
  <r>
    <n v="909"/>
    <x v="3"/>
    <x v="0"/>
    <s v="T134"/>
    <s v="1190003493"/>
    <s v="TFJ789"/>
    <s v="Maalas Condicioes"/>
    <x v="3"/>
    <x v="0"/>
    <x v="19"/>
    <s v="FCH15198XDR"/>
    <n v="9609"/>
    <d v="2011-07-20T00:00:00"/>
    <m/>
    <s v="Gustavo Guzman"/>
    <n v="3"/>
    <s v="CASITA"/>
    <x v="1"/>
    <x v="0"/>
  </r>
  <r>
    <n v="910"/>
    <x v="3"/>
    <x v="0"/>
    <s v="T135"/>
    <s v="1190003167"/>
    <s v="TFJ462"/>
    <s v="Maalas Condicioes"/>
    <x v="3"/>
    <x v="0"/>
    <x v="19"/>
    <s v="FCH15198USM"/>
    <n v="9609"/>
    <d v="2011-07-20T00:00:00"/>
    <m/>
    <s v="Gustavo Guzman"/>
    <n v="3"/>
    <s v="CASITA"/>
    <x v="1"/>
    <x v="0"/>
  </r>
  <r>
    <n v="911"/>
    <x v="3"/>
    <x v="0"/>
    <s v="T136"/>
    <s v="1190002891"/>
    <s v="TFJ179"/>
    <s v="Maalas Condicioes"/>
    <x v="3"/>
    <x v="0"/>
    <x v="19"/>
    <s v="FCH15199Q0Z"/>
    <n v="9609"/>
    <d v="2011-07-20T00:00:00"/>
    <m/>
    <s v="Gustavo Guzman"/>
    <n v="3"/>
    <s v="CASITA"/>
    <x v="1"/>
    <x v="0"/>
  </r>
  <r>
    <n v="912"/>
    <x v="3"/>
    <x v="0"/>
    <s v="T137"/>
    <s v="1190002752"/>
    <s v="TFJ051"/>
    <s v="Maalas Condicioes"/>
    <x v="3"/>
    <x v="0"/>
    <x v="19"/>
    <s v="FCH15189EA1"/>
    <n v="9609"/>
    <d v="2011-07-20T00:00:00"/>
    <m/>
    <s v="Gustavo Guzman"/>
    <n v="3"/>
    <s v="CASITA"/>
    <x v="1"/>
    <x v="0"/>
  </r>
  <r>
    <n v="913"/>
    <x v="3"/>
    <x v="0"/>
    <s v="T138"/>
    <s v="1190002753"/>
    <s v="TFJ052"/>
    <s v="Maalas Condicioes"/>
    <x v="3"/>
    <x v="0"/>
    <x v="19"/>
    <s v="FCH15198C4P"/>
    <n v="9609"/>
    <d v="2011-07-20T00:00:00"/>
    <m/>
    <s v="Gustavo Guzman"/>
    <n v="3"/>
    <s v="CASITA"/>
    <x v="1"/>
    <x v="0"/>
  </r>
  <r>
    <n v="914"/>
    <x v="3"/>
    <x v="0"/>
    <s v="T139"/>
    <s v="1190003482"/>
    <s v="TFJ778"/>
    <s v="Maalas Condicioes"/>
    <x v="3"/>
    <x v="0"/>
    <x v="19"/>
    <s v="FCH15178H42"/>
    <n v="9609"/>
    <d v="2011-07-20T00:00:00"/>
    <m/>
    <s v="Gustavo Guzman"/>
    <n v="3"/>
    <s v="CASITA"/>
    <x v="1"/>
    <x v="0"/>
  </r>
  <r>
    <n v="915"/>
    <x v="3"/>
    <x v="0"/>
    <s v="T140"/>
    <s v="1190003385"/>
    <s v="TFJ681"/>
    <s v="Maalas Condicioes"/>
    <x v="3"/>
    <x v="0"/>
    <x v="19"/>
    <s v="FCH15109C7Y"/>
    <n v="12556"/>
    <d v="2012-08-23T00:00:00"/>
    <m/>
    <s v="Gustavo Guzman"/>
    <n v="3"/>
    <s v="CASITA"/>
    <x v="8"/>
    <x v="0"/>
  </r>
  <r>
    <n v="916"/>
    <x v="3"/>
    <x v="0"/>
    <s v="T141"/>
    <s v="1190003378"/>
    <s v="TFJ674"/>
    <s v="Maalas Condicioes"/>
    <x v="3"/>
    <x v="0"/>
    <x v="19"/>
    <s v="FCH15109AFB"/>
    <n v="12556"/>
    <d v="2012-08-23T00:00:00"/>
    <m/>
    <s v="Gustavo Guzman"/>
    <n v="3"/>
    <s v="CASITA"/>
    <x v="8"/>
    <x v="0"/>
  </r>
  <r>
    <n v="917"/>
    <x v="3"/>
    <x v="0"/>
    <s v="T142"/>
    <s v="1190002878"/>
    <s v="TFJ166"/>
    <s v="Maalas Condicioes"/>
    <x v="3"/>
    <x v="0"/>
    <x v="19"/>
    <s v="FCH15188B2L"/>
    <n v="9609"/>
    <d v="2011-07-20T00:00:00"/>
    <m/>
    <s v="Gustavo Guzman"/>
    <n v="3"/>
    <s v="CASITA"/>
    <x v="1"/>
    <x v="0"/>
  </r>
  <r>
    <n v="918"/>
    <x v="3"/>
    <x v="0"/>
    <s v="T144"/>
    <s v="1190003468"/>
    <s v="TFJ764"/>
    <s v="Maalas Condicioes"/>
    <x v="3"/>
    <x v="0"/>
    <x v="19"/>
    <s v="FCH15178HWT"/>
    <n v="9609"/>
    <d v="2011-07-20T00:00:00"/>
    <m/>
    <s v="Gustavo Guzman"/>
    <n v="3"/>
    <s v="CASITA"/>
    <x v="1"/>
    <x v="0"/>
  </r>
  <r>
    <n v="919"/>
    <x v="3"/>
    <x v="0"/>
    <s v="T145"/>
    <s v="1190003217"/>
    <s v="TFJ512"/>
    <s v="Maalas Condicioes"/>
    <x v="3"/>
    <x v="0"/>
    <x v="19"/>
    <s v="FCH15198CTG"/>
    <n v="9609"/>
    <d v="2011-07-20T00:00:00"/>
    <m/>
    <s v="Gustavo Guzman"/>
    <n v="3"/>
    <s v="CASITA"/>
    <x v="1"/>
    <x v="0"/>
  </r>
  <r>
    <n v="920"/>
    <x v="3"/>
    <x v="0"/>
    <s v="T146"/>
    <s v="1190003013"/>
    <s v="TFJ301"/>
    <s v="Maalas Condicioes"/>
    <x v="3"/>
    <x v="0"/>
    <x v="19"/>
    <s v="FCH15198CHY"/>
    <n v="9609"/>
    <d v="2011-07-20T00:00:00"/>
    <m/>
    <s v="Gustavo Guzman"/>
    <n v="3"/>
    <s v="CASITA"/>
    <x v="1"/>
    <x v="0"/>
  </r>
  <r>
    <n v="921"/>
    <x v="3"/>
    <x v="0"/>
    <s v="T147"/>
    <s v="1190003366"/>
    <s v="TFJ662"/>
    <s v="Maalas Condicioes"/>
    <x v="3"/>
    <x v="0"/>
    <x v="19"/>
    <s v="FCH15109ASV"/>
    <n v="12556"/>
    <d v="2012-08-23T00:00:00"/>
    <m/>
    <s v="Gustavo Guzman"/>
    <n v="3"/>
    <s v="CASITA"/>
    <x v="8"/>
    <x v="0"/>
  </r>
  <r>
    <n v="922"/>
    <x v="3"/>
    <x v="0"/>
    <s v="T148"/>
    <s v="1190003358"/>
    <s v="TFJ654"/>
    <s v="Maalas Condicioes"/>
    <x v="3"/>
    <x v="0"/>
    <x v="19"/>
    <s v="FCH15109AL0"/>
    <n v="12556"/>
    <d v="2012-08-23T00:00:00"/>
    <m/>
    <s v="Gustavo Guzman"/>
    <n v="3"/>
    <s v="CASITA"/>
    <x v="8"/>
    <x v="0"/>
  </r>
  <r>
    <n v="923"/>
    <x v="3"/>
    <x v="0"/>
    <s v="T010"/>
    <s v="1190003245"/>
    <s v="TFJ540"/>
    <s v="Maalas Condicioes"/>
    <x v="3"/>
    <x v="0"/>
    <x v="19"/>
    <s v="FCH15198UTY"/>
    <n v="9609"/>
    <d v="2011-07-20T00:00:00"/>
    <m/>
    <s v="Gustavo Guzman"/>
    <n v="3"/>
    <s v="CASITA"/>
    <x v="1"/>
    <x v="0"/>
  </r>
  <r>
    <n v="924"/>
    <x v="3"/>
    <x v="0"/>
    <s v="T159"/>
    <n v="1190003155"/>
    <s v="S/T"/>
    <s v="Maalas Condicioes"/>
    <x v="3"/>
    <x v="0"/>
    <x v="19"/>
    <s v="FCH15198UTT"/>
    <n v="9609"/>
    <d v="2011-07-20T00:00:00"/>
    <m/>
    <s v="Gustavo Guzman"/>
    <n v="3"/>
    <s v="CASITA"/>
    <x v="1"/>
    <x v="0"/>
  </r>
  <r>
    <n v="925"/>
    <x v="3"/>
    <x v="0"/>
    <s v="T015"/>
    <s v="1190003175"/>
    <s v="TFJ470"/>
    <s v="Maalas Condicioes"/>
    <x v="3"/>
    <x v="0"/>
    <x v="19"/>
    <s v="FCH15199Q0Y"/>
    <n v="9609"/>
    <d v="2011-07-20T00:00:00"/>
    <m/>
    <s v="Gustavo Guzman"/>
    <n v="3"/>
    <s v="CASITA"/>
    <x v="1"/>
    <x v="0"/>
  </r>
  <r>
    <n v="926"/>
    <x v="3"/>
    <x v="0"/>
    <s v="T165"/>
    <n v="1190003100"/>
    <s v="S/T"/>
    <s v="Maalas Condicioes"/>
    <x v="3"/>
    <x v="0"/>
    <x v="19"/>
    <s v="FCH15199QF1"/>
    <n v="9609"/>
    <d v="2011-07-20T00:00:00"/>
    <m/>
    <s v="Gustavo Guzman"/>
    <n v="3"/>
    <s v="CASITA"/>
    <x v="1"/>
    <x v="0"/>
  </r>
  <r>
    <n v="927"/>
    <x v="3"/>
    <x v="0"/>
    <s v="T164"/>
    <s v="1190002883"/>
    <s v="TFJ171"/>
    <s v="Maalas Condicioes"/>
    <x v="3"/>
    <x v="0"/>
    <x v="19"/>
    <s v="FCH15198VSB"/>
    <n v="9609"/>
    <d v="2011-07-20T00:00:00"/>
    <m/>
    <s v="Gustavo Guzman"/>
    <n v="3"/>
    <s v="CASITA"/>
    <x v="1"/>
    <x v="0"/>
  </r>
  <r>
    <n v="928"/>
    <x v="3"/>
    <x v="0"/>
    <s v="T176"/>
    <s v="1190003490"/>
    <s v="TFJ786"/>
    <s v="Maalas Condicioes"/>
    <x v="3"/>
    <x v="0"/>
    <x v="19"/>
    <s v="FCH15198VRQ"/>
    <n v="9609"/>
    <d v="2011-07-20T00:00:00"/>
    <m/>
    <s v="Gustavo Guzman"/>
    <n v="3"/>
    <s v="CASITA"/>
    <x v="1"/>
    <x v="0"/>
  </r>
  <r>
    <n v="929"/>
    <x v="3"/>
    <x v="0"/>
    <s v="T178"/>
    <s v="1190003352"/>
    <s v="TFJ648"/>
    <s v="Maalas Condicioes"/>
    <x v="3"/>
    <x v="0"/>
    <x v="19"/>
    <s v="FCH151089CV"/>
    <n v="12556"/>
    <d v="2012-08-23T00:00:00"/>
    <m/>
    <s v="Gustavo Guzman"/>
    <n v="3"/>
    <s v="CASITA"/>
    <x v="8"/>
    <x v="0"/>
  </r>
  <r>
    <n v="930"/>
    <x v="3"/>
    <x v="0"/>
    <s v="T550"/>
    <s v="1190003199"/>
    <s v="TFJ494"/>
    <s v="Maalas Condicioes"/>
    <x v="3"/>
    <x v="0"/>
    <x v="19"/>
    <s v="FCH1520816Q"/>
    <n v="9609"/>
    <d v="2011-07-20T00:00:00"/>
    <m/>
    <s v="Gustavo Guzman"/>
    <n v="3"/>
    <s v="CASITA"/>
    <x v="1"/>
    <x v="0"/>
  </r>
  <r>
    <n v="931"/>
    <x v="3"/>
    <x v="0"/>
    <s v="T257"/>
    <s v="1190002918"/>
    <s v="TFJ206"/>
    <s v="Maalas Condicioes"/>
    <x v="3"/>
    <x v="0"/>
    <x v="19"/>
    <s v="FCH1520816A"/>
    <n v="9609"/>
    <d v="2011-07-20T00:00:00"/>
    <m/>
    <s v="Gustavo Guzman"/>
    <n v="3"/>
    <s v="CASITA"/>
    <x v="1"/>
    <x v="0"/>
  </r>
  <r>
    <n v="932"/>
    <x v="3"/>
    <x v="0"/>
    <s v="T270"/>
    <s v="1190003086"/>
    <s v="TFJ377"/>
    <s v="Maalas Condicioes"/>
    <x v="3"/>
    <x v="0"/>
    <x v="19"/>
    <s v="FCH15188CV1"/>
    <n v="9609"/>
    <d v="2011-07-20T00:00:00"/>
    <m/>
    <s v="Gustavo Guzman"/>
    <n v="3"/>
    <s v="CASITA"/>
    <x v="1"/>
    <x v="0"/>
  </r>
  <r>
    <n v="933"/>
    <x v="3"/>
    <x v="0"/>
    <s v="T278"/>
    <s v="1190003021"/>
    <s v="TFJ309"/>
    <s v="Maalas Condicioes"/>
    <x v="3"/>
    <x v="0"/>
    <x v="19"/>
    <s v="FCH15179HR7"/>
    <n v="9609"/>
    <d v="2011-07-20T00:00:00"/>
    <m/>
    <s v="Gustavo Guzman"/>
    <n v="3"/>
    <s v="CASITA"/>
    <x v="1"/>
    <x v="0"/>
  </r>
  <r>
    <n v="935"/>
    <x v="3"/>
    <x v="0"/>
    <s v="T112"/>
    <s v="1190002832"/>
    <s v="TFJ120"/>
    <s v="Maalas Condicioes"/>
    <x v="3"/>
    <x v="0"/>
    <x v="19"/>
    <s v="FCH15179HXZ"/>
    <n v="9609"/>
    <d v="2011-07-20T00:00:00"/>
    <m/>
    <s v="Gustavo Guzman"/>
    <n v="3"/>
    <s v="CASITA"/>
    <x v="1"/>
    <x v="0"/>
  </r>
  <r>
    <n v="937"/>
    <x v="3"/>
    <x v="0"/>
    <s v="T026"/>
    <s v="1190002784"/>
    <s v="TFJ084"/>
    <s v="Maalas Condicioes"/>
    <x v="3"/>
    <x v="0"/>
    <x v="19"/>
    <s v="FCH15179FVZ"/>
    <n v="9609"/>
    <d v="2011-07-20T00:00:00"/>
    <m/>
    <s v="Gustavo Guzman"/>
    <n v="3"/>
    <s v="CASITA"/>
    <x v="1"/>
    <x v="0"/>
  </r>
  <r>
    <n v="939"/>
    <x v="3"/>
    <x v="0"/>
    <s v="T024"/>
    <s v="1190003476"/>
    <s v="TFJ772"/>
    <s v="Maalas Condicioes"/>
    <x v="3"/>
    <x v="0"/>
    <x v="19"/>
    <s v="FCH15179J0V"/>
    <n v="9609"/>
    <d v="2011-07-20T00:00:00"/>
    <m/>
    <s v="Gustavo Guzman"/>
    <n v="3"/>
    <s v="CASITA"/>
    <x v="1"/>
    <x v="0"/>
  </r>
  <r>
    <n v="941"/>
    <x v="3"/>
    <x v="0"/>
    <s v="T553"/>
    <s v="1190003012"/>
    <s v="TFJ300"/>
    <s v="Maalas Condicioes"/>
    <x v="3"/>
    <x v="0"/>
    <x v="19"/>
    <s v="FCH15198XG4"/>
    <n v="9609"/>
    <d v="2011-07-20T00:00:00"/>
    <m/>
    <s v="Gustavo Guzman"/>
    <n v="3"/>
    <s v="CASITA"/>
    <x v="1"/>
    <x v="0"/>
  </r>
  <r>
    <n v="942"/>
    <x v="3"/>
    <x v="0"/>
    <s v="T033"/>
    <s v="1190003231"/>
    <s v="TFJ526"/>
    <s v="Maalas Condicioes"/>
    <x v="3"/>
    <x v="0"/>
    <x v="19"/>
    <s v="FCH15179G66"/>
    <n v="9609"/>
    <d v="2011-07-20T00:00:00"/>
    <m/>
    <s v="Gustavo Guzman"/>
    <n v="3"/>
    <s v="CASITA"/>
    <x v="1"/>
    <x v="0"/>
  </r>
  <r>
    <n v="944"/>
    <x v="3"/>
    <x v="0"/>
    <s v="T008"/>
    <s v="1190003475"/>
    <s v="TFJ771"/>
    <s v="Maalas Condicioes"/>
    <x v="3"/>
    <x v="0"/>
    <x v="19"/>
    <s v="FCH15179FTQ"/>
    <n v="9609"/>
    <d v="2011-07-20T00:00:00"/>
    <m/>
    <s v="Gustavo Guzman"/>
    <n v="3"/>
    <s v="CASITA"/>
    <x v="1"/>
    <x v="0"/>
  </r>
  <r>
    <n v="946"/>
    <x v="3"/>
    <x v="0"/>
    <s v="T022"/>
    <s v="1190003430"/>
    <s v="TFJ726"/>
    <s v="Maalas Condicioes"/>
    <x v="3"/>
    <x v="0"/>
    <x v="19"/>
    <s v="FCH15179HRR"/>
    <n v="9609"/>
    <d v="2011-07-20T00:00:00"/>
    <m/>
    <s v="Gustavo Guzman"/>
    <n v="3"/>
    <s v="CASITA"/>
    <x v="1"/>
    <x v="0"/>
  </r>
  <r>
    <n v="948"/>
    <x v="3"/>
    <x v="0"/>
    <s v="T619"/>
    <s v="1190002873"/>
    <s v="TFJ161"/>
    <s v="Maalas Condicioes"/>
    <x v="3"/>
    <x v="0"/>
    <x v="19"/>
    <s v="FCH15179FSU"/>
    <n v="9609"/>
    <d v="2011-07-20T00:00:00"/>
    <m/>
    <s v="Gustavo Guzman"/>
    <n v="3"/>
    <s v="CASITA"/>
    <x v="1"/>
    <x v="0"/>
  </r>
  <r>
    <n v="950"/>
    <x v="3"/>
    <x v="0"/>
    <s v="TFJ223"/>
    <s v="1190002935"/>
    <s v="TFJ223"/>
    <s v="Maalas Condicioes"/>
    <x v="3"/>
    <x v="0"/>
    <x v="19"/>
    <s v="FCH15179HRA"/>
    <n v="9609"/>
    <d v="2011-07-20T00:00:00"/>
    <m/>
    <s v="Gustavo Guzman"/>
    <n v="3"/>
    <s v="CASITA"/>
    <x v="1"/>
    <x v="0"/>
  </r>
  <r>
    <n v="952"/>
    <x v="3"/>
    <x v="0"/>
    <s v="T023"/>
    <s v="1190002870"/>
    <s v="TFJ158"/>
    <s v="Maalas Condicioes"/>
    <x v="3"/>
    <x v="0"/>
    <x v="19"/>
    <s v="FCH15179H67"/>
    <n v="9609"/>
    <d v="2011-07-20T00:00:00"/>
    <m/>
    <s v="Gustavo Guzman"/>
    <n v="3"/>
    <s v="CASITA"/>
    <x v="1"/>
    <x v="0"/>
  </r>
  <r>
    <n v="954"/>
    <x v="3"/>
    <x v="0"/>
    <s v="T617"/>
    <s v="1190003323"/>
    <s v="TFJ619"/>
    <s v="Maalas Condicioes"/>
    <x v="3"/>
    <x v="0"/>
    <x v="19"/>
    <s v="FCH144185KR"/>
    <n v="12556"/>
    <d v="2012-08-23T00:00:00"/>
    <m/>
    <s v="Gustavo Guzman"/>
    <n v="3"/>
    <s v="CASITA"/>
    <x v="8"/>
    <x v="0"/>
  </r>
  <r>
    <n v="955"/>
    <x v="3"/>
    <x v="0"/>
    <s v="T788"/>
    <s v="1190003126"/>
    <s v="TFJ421"/>
    <s v="Maalas Condicioes"/>
    <x v="3"/>
    <x v="0"/>
    <x v="19"/>
    <s v="FCH15198BXM"/>
    <n v="9609"/>
    <d v="2011-07-20T00:00:00"/>
    <m/>
    <s v="Gustavo Guzman"/>
    <n v="3"/>
    <s v="CASITA"/>
    <x v="1"/>
    <x v="0"/>
  </r>
  <r>
    <n v="1056"/>
    <x v="3"/>
    <x v="0"/>
    <s v="T109"/>
    <s v="1190002932"/>
    <s v="TFJ220"/>
    <s v="Maalas Condicioes"/>
    <x v="3"/>
    <x v="0"/>
    <x v="19"/>
    <s v="FCH15178GU7"/>
    <n v="9609"/>
    <d v="2011-07-20T00:00:00"/>
    <m/>
    <s v="Gustavo Guzman"/>
    <n v="3"/>
    <s v="CASITA"/>
    <x v="1"/>
    <x v="0"/>
  </r>
  <r>
    <n v="1057"/>
    <x v="3"/>
    <x v="0"/>
    <s v="T149"/>
    <s v="1190003453"/>
    <s v="TFJ749"/>
    <s v="Maalas Condicioes"/>
    <x v="3"/>
    <x v="0"/>
    <x v="19"/>
    <s v="FCH15198UKW"/>
    <n v="9609"/>
    <d v="2011-07-20T00:00:00"/>
    <m/>
    <s v="Gustavo Guzman"/>
    <n v="3"/>
    <s v="CASITA"/>
    <x v="1"/>
    <x v="0"/>
  </r>
  <r>
    <n v="1058"/>
    <x v="3"/>
    <x v="0"/>
    <s v="T150"/>
    <s v="1190002931"/>
    <s v="TFJ219"/>
    <s v="Maalas Condicioes"/>
    <x v="3"/>
    <x v="0"/>
    <x v="19"/>
    <s v="FCH15178GZF"/>
    <n v="9609"/>
    <d v="2011-07-20T00:00:00"/>
    <m/>
    <s v="Gustavo Guzman"/>
    <n v="3"/>
    <s v="CASITA"/>
    <x v="1"/>
    <x v="0"/>
  </r>
  <r>
    <n v="1059"/>
    <x v="3"/>
    <x v="0"/>
    <s v="T151"/>
    <s v="1190002937"/>
    <s v="TFJ225"/>
    <s v="Maalas Condicioes"/>
    <x v="3"/>
    <x v="0"/>
    <x v="19"/>
    <s v="FCH15198CJ5"/>
    <n v="9609"/>
    <d v="2011-07-20T00:00:00"/>
    <m/>
    <s v="Gustavo Guzman"/>
    <n v="3"/>
    <s v="CASITA"/>
    <x v="1"/>
    <x v="0"/>
  </r>
  <r>
    <n v="1060"/>
    <x v="3"/>
    <x v="0"/>
    <s v="T152"/>
    <s v="1190002939"/>
    <s v="TFJ227"/>
    <s v="Maalas Condicioes"/>
    <x v="3"/>
    <x v="0"/>
    <x v="19"/>
    <s v="FCH15179276"/>
    <n v="9609"/>
    <d v="2011-07-20T00:00:00"/>
    <m/>
    <s v="Gustavo Guzman"/>
    <n v="3"/>
    <s v="CASITA"/>
    <x v="1"/>
    <x v="0"/>
  </r>
  <r>
    <n v="1061"/>
    <x v="3"/>
    <x v="0"/>
    <s v="T153"/>
    <s v="1190002933"/>
    <s v="TFJ221"/>
    <s v="Maalas Condicioes"/>
    <x v="3"/>
    <x v="0"/>
    <x v="19"/>
    <s v="FCH151791ZK"/>
    <n v="9609"/>
    <d v="2011-07-20T00:00:00"/>
    <m/>
    <s v="Gustavo Guzman"/>
    <n v="3"/>
    <s v="CASITA"/>
    <x v="1"/>
    <x v="0"/>
  </r>
  <r>
    <n v="1062"/>
    <x v="3"/>
    <x v="0"/>
    <s v="T154"/>
    <s v="1190003317"/>
    <s v="TFJ613"/>
    <s v="Maalas Condicioes"/>
    <x v="3"/>
    <x v="0"/>
    <x v="19"/>
    <s v="FCH14399Z6V"/>
    <n v="12556"/>
    <d v="2012-08-23T00:00:00"/>
    <m/>
    <s v="Gustavo Guzman"/>
    <n v="3"/>
    <s v="CASITA"/>
    <x v="8"/>
    <x v="0"/>
  </r>
  <r>
    <n v="1063"/>
    <x v="3"/>
    <x v="0"/>
    <s v="T155"/>
    <s v="1190002938"/>
    <s v="TFJ226"/>
    <s v="Maalas Condicioes"/>
    <x v="3"/>
    <x v="0"/>
    <x v="19"/>
    <s v="FCH151791ZR"/>
    <n v="9609"/>
    <d v="2011-07-20T00:00:00"/>
    <m/>
    <s v="Gustavo Guzman"/>
    <n v="3"/>
    <s v="CASITA"/>
    <x v="1"/>
    <x v="0"/>
  </r>
  <r>
    <n v="1064"/>
    <x v="3"/>
    <x v="0"/>
    <s v="T156"/>
    <s v="1190002887"/>
    <s v="TFJ175"/>
    <s v="Maalas Condicioes"/>
    <x v="3"/>
    <x v="0"/>
    <x v="19"/>
    <s v="FCH15198CKL"/>
    <n v="9609"/>
    <d v="2011-07-20T00:00:00"/>
    <m/>
    <s v="Gustavo Guzman"/>
    <n v="3"/>
    <s v="CASITA"/>
    <x v="1"/>
    <x v="0"/>
  </r>
  <r>
    <n v="1065"/>
    <x v="3"/>
    <x v="0"/>
    <s v="T157"/>
    <s v="1190003459"/>
    <s v="TFJ755"/>
    <s v="Maalas Condicioes"/>
    <x v="3"/>
    <x v="0"/>
    <x v="19"/>
    <s v="FCH15178HBG"/>
    <n v="9609"/>
    <d v="2011-07-20T00:00:00"/>
    <m/>
    <s v="Gustavo Guzman"/>
    <n v="3"/>
    <s v="CASITA"/>
    <x v="1"/>
    <x v="0"/>
  </r>
  <r>
    <n v="1066"/>
    <x v="3"/>
    <x v="0"/>
    <s v="T158"/>
    <s v="1190002899"/>
    <s v="TFJ187"/>
    <s v="Maalas Condicioes"/>
    <x v="3"/>
    <x v="0"/>
    <x v="19"/>
    <s v="FCH15189EMK"/>
    <n v="9609"/>
    <d v="2011-07-20T00:00:00"/>
    <m/>
    <s v="Gustavo Guzman"/>
    <n v="3"/>
    <s v="CASITA"/>
    <x v="1"/>
    <x v="0"/>
  </r>
  <r>
    <n v="1067"/>
    <x v="3"/>
    <x v="0"/>
    <s v="T160"/>
    <s v="1190003466"/>
    <s v="TFJ762"/>
    <s v="Maalas Condicioes"/>
    <x v="3"/>
    <x v="0"/>
    <x v="19"/>
    <s v="FCH15198UV5"/>
    <n v="9609"/>
    <d v="2011-07-20T00:00:00"/>
    <m/>
    <s v="Gustavo Guzman"/>
    <n v="3"/>
    <s v="CASITA"/>
    <x v="1"/>
    <x v="0"/>
  </r>
  <r>
    <n v="1068"/>
    <x v="3"/>
    <x v="0"/>
    <s v="T161"/>
    <s v="1190002884"/>
    <s v="TFJ172"/>
    <s v="Maalas Condicioes"/>
    <x v="3"/>
    <x v="0"/>
    <x v="19"/>
    <s v="FCH1520809M"/>
    <n v="9609"/>
    <d v="2011-07-20T00:00:00"/>
    <m/>
    <s v="Gustavo Guzman"/>
    <n v="3"/>
    <s v="CASITA"/>
    <x v="1"/>
    <x v="0"/>
  </r>
  <r>
    <n v="1069"/>
    <x v="3"/>
    <x v="0"/>
    <s v="T162"/>
    <s v="1190003494"/>
    <s v="TFJ790"/>
    <s v="Maalas Condicioes"/>
    <x v="3"/>
    <x v="0"/>
    <x v="19"/>
    <s v="FCH15198USL"/>
    <n v="9609"/>
    <d v="2011-07-20T00:00:00"/>
    <m/>
    <s v="Gustavo Guzman"/>
    <n v="3"/>
    <s v="CASITA"/>
    <x v="1"/>
    <x v="0"/>
  </r>
  <r>
    <n v="1070"/>
    <x v="3"/>
    <x v="0"/>
    <s v="T163"/>
    <n v="1190003098"/>
    <s v="S/T"/>
    <s v="Maalas Condicioes"/>
    <x v="3"/>
    <x v="0"/>
    <x v="19"/>
    <s v="FCH15198CSF"/>
    <n v="9609"/>
    <d v="2011-07-20T00:00:00"/>
    <m/>
    <s v="Gustavo Guzman"/>
    <n v="3"/>
    <s v="CASITA"/>
    <x v="1"/>
    <x v="0"/>
  </r>
  <r>
    <n v="1071"/>
    <x v="3"/>
    <x v="0"/>
    <s v="T054"/>
    <n v="1190003127"/>
    <s v="S/T"/>
    <s v="Maalas Condicioes"/>
    <x v="3"/>
    <x v="0"/>
    <x v="19"/>
    <s v="FCH15198W18"/>
    <n v="9609"/>
    <d v="2011-07-20T00:00:00"/>
    <m/>
    <s v="Gustavo Guzman"/>
    <n v="3"/>
    <s v="CASITA"/>
    <x v="1"/>
    <x v="0"/>
  </r>
  <r>
    <n v="1072"/>
    <x v="3"/>
    <x v="0"/>
    <s v="T166"/>
    <s v="1190002903"/>
    <s v="TFJ191"/>
    <s v="Maalas Condicioes"/>
    <x v="3"/>
    <x v="0"/>
    <x v="19"/>
    <s v="FCH15198UTZ"/>
    <n v="9609"/>
    <d v="2011-07-20T00:00:00"/>
    <m/>
    <s v="Gustavo Guzman"/>
    <n v="3"/>
    <s v="CASITA"/>
    <x v="1"/>
    <x v="0"/>
  </r>
  <r>
    <n v="1073"/>
    <x v="3"/>
    <x v="0"/>
    <s v="T167"/>
    <s v="1190003106"/>
    <s v="TFJ398"/>
    <s v="Maalas Condicioes"/>
    <x v="3"/>
    <x v="0"/>
    <x v="19"/>
    <s v="FCH15198CU0"/>
    <n v="9609"/>
    <d v="2011-07-20T00:00:00"/>
    <m/>
    <s v="Gustavo Guzman"/>
    <n v="3"/>
    <s v="CASITA"/>
    <x v="1"/>
    <x v="0"/>
  </r>
  <r>
    <n v="1074"/>
    <x v="3"/>
    <x v="0"/>
    <s v="T168"/>
    <s v="1190002789"/>
    <s v="TFJ089"/>
    <s v="Maalas Condicioes"/>
    <x v="3"/>
    <x v="0"/>
    <x v="19"/>
    <s v="FCH15198YMK"/>
    <n v="9609"/>
    <d v="2011-07-20T00:00:00"/>
    <m/>
    <s v="Gustavo Guzman"/>
    <n v="3"/>
    <s v="CASITA"/>
    <x v="1"/>
    <x v="0"/>
  </r>
  <r>
    <n v="1075"/>
    <x v="3"/>
    <x v="0"/>
    <s v="T169"/>
    <s v="1190002897"/>
    <s v="TFJ185"/>
    <s v="Maalas Condicioes"/>
    <x v="3"/>
    <x v="0"/>
    <x v="19"/>
    <s v="FCH15198DEC"/>
    <n v="9609"/>
    <d v="2011-07-20T00:00:00"/>
    <m/>
    <s v="Gustavo Guzman"/>
    <n v="3"/>
    <s v="CASITA"/>
    <x v="1"/>
    <x v="0"/>
  </r>
  <r>
    <n v="1076"/>
    <x v="3"/>
    <x v="0"/>
    <s v="T171"/>
    <s v="1150001714"/>
    <s v="TFJ919"/>
    <s v="Maalas Condicioes"/>
    <x v="3"/>
    <x v="0"/>
    <x v="19"/>
    <s v="FCH15198BZZ"/>
    <n v="9609"/>
    <d v="2011-07-20T00:00:00"/>
    <m/>
    <s v="Gustavo Guzman"/>
    <n v="3"/>
    <s v="CASITA"/>
    <x v="1"/>
    <x v="0"/>
  </r>
  <r>
    <n v="1077"/>
    <x v="3"/>
    <x v="0"/>
    <s v="T173"/>
    <s v="1190003451"/>
    <s v="TFJ747"/>
    <s v="Maalas Condicioes"/>
    <x v="3"/>
    <x v="0"/>
    <x v="19"/>
    <s v="FCH15198UTA"/>
    <n v="9609"/>
    <d v="2011-07-20T00:00:00"/>
    <m/>
    <s v="Gustavo Guzman"/>
    <n v="3"/>
    <s v="CASITA"/>
    <x v="1"/>
    <x v="0"/>
  </r>
  <r>
    <n v="1078"/>
    <x v="3"/>
    <x v="0"/>
    <s v="T174"/>
    <s v="1190002924"/>
    <s v="TFJ212"/>
    <s v="Maalas Condicioes"/>
    <x v="3"/>
    <x v="0"/>
    <x v="19"/>
    <s v="FCH15198UTL"/>
    <n v="9609"/>
    <d v="2011-07-20T00:00:00"/>
    <m/>
    <s v="Gustavo Guzman"/>
    <n v="3"/>
    <s v="CASITA"/>
    <x v="1"/>
    <x v="0"/>
  </r>
  <r>
    <n v="1079"/>
    <x v="3"/>
    <x v="0"/>
    <s v="T175"/>
    <s v="1190002890"/>
    <s v="TFJ178"/>
    <s v="Maalas Condicioes"/>
    <x v="3"/>
    <x v="0"/>
    <x v="19"/>
    <s v="FCH15198W19"/>
    <n v="9609"/>
    <d v="2011-07-20T00:00:00"/>
    <m/>
    <s v="Gustavo Guzman"/>
    <n v="3"/>
    <s v="CASITA"/>
    <x v="1"/>
    <x v="0"/>
  </r>
  <r>
    <n v="1080"/>
    <x v="3"/>
    <x v="0"/>
    <s v="T177"/>
    <s v="1190003357"/>
    <s v="TFJ653"/>
    <s v="Maalas Condicioes"/>
    <x v="3"/>
    <x v="0"/>
    <x v="19"/>
    <s v="FCH15109BFL"/>
    <n v="12556"/>
    <d v="2012-08-23T00:00:00"/>
    <m/>
    <s v="Gustavo Guzman"/>
    <n v="3"/>
    <s v="CASITA"/>
    <x v="8"/>
    <x v="0"/>
  </r>
  <r>
    <n v="1081"/>
    <x v="3"/>
    <x v="0"/>
    <s v="T180"/>
    <s v="1190002874"/>
    <s v="TFJ162"/>
    <s v="Maalas Condicioes"/>
    <x v="3"/>
    <x v="0"/>
    <x v="19"/>
    <s v="FCH15198UTK"/>
    <n v="9609"/>
    <d v="2011-07-20T00:00:00"/>
    <m/>
    <s v="Gustavo Guzman"/>
    <n v="3"/>
    <s v="CASITA"/>
    <x v="1"/>
    <x v="0"/>
  </r>
  <r>
    <n v="1082"/>
    <x v="3"/>
    <x v="0"/>
    <s v="T181"/>
    <s v="1190003089"/>
    <s v="TFJ380"/>
    <s v="Maalas Condicioes"/>
    <x v="3"/>
    <x v="0"/>
    <x v="19"/>
    <s v="FCH15188V47"/>
    <n v="9609"/>
    <d v="2011-07-20T00:00:00"/>
    <m/>
    <s v="Gustavo Guzman"/>
    <n v="3"/>
    <s v="CASITA"/>
    <x v="1"/>
    <x v="0"/>
  </r>
  <r>
    <n v="1083"/>
    <x v="3"/>
    <x v="0"/>
    <s v="T182"/>
    <s v="1190003000"/>
    <s v="TFJ288"/>
    <s v="Maalas Condicioes"/>
    <x v="3"/>
    <x v="0"/>
    <x v="19"/>
    <s v="FCH15198CJ2"/>
    <n v="9609"/>
    <d v="2011-07-20T00:00:00"/>
    <m/>
    <s v="Gustavo Guzman"/>
    <n v="3"/>
    <s v="CASITA"/>
    <x v="1"/>
    <x v="0"/>
  </r>
  <r>
    <n v="1084"/>
    <x v="3"/>
    <x v="0"/>
    <s v="T183"/>
    <s v="1190003326"/>
    <s v="TFJ622"/>
    <s v="Maalas Condicioes"/>
    <x v="3"/>
    <x v="0"/>
    <x v="19"/>
    <s v="FCH14399ZAM"/>
    <n v="12556"/>
    <d v="2012-08-23T00:00:00"/>
    <m/>
    <s v="Gustavo Guzman"/>
    <n v="3"/>
    <s v="CASITA"/>
    <x v="8"/>
    <x v="0"/>
  </r>
  <r>
    <n v="1085"/>
    <x v="3"/>
    <x v="0"/>
    <s v="T184"/>
    <s v="1190002818"/>
    <s v="TFJ105"/>
    <s v="Maalas Condicioes"/>
    <x v="3"/>
    <x v="0"/>
    <x v="19"/>
    <s v="FCH15198CHJ"/>
    <n v="9609"/>
    <d v="2011-07-20T00:00:00"/>
    <m/>
    <s v="Gustavo Guzman"/>
    <n v="3"/>
    <s v="CASITA"/>
    <x v="1"/>
    <x v="0"/>
  </r>
  <r>
    <n v="1086"/>
    <x v="3"/>
    <x v="0"/>
    <s v="T185"/>
    <s v="1190003077"/>
    <s v="TFJ368"/>
    <s v="Maalas Condicioes"/>
    <x v="3"/>
    <x v="0"/>
    <x v="19"/>
    <s v="FCH15198UV9"/>
    <n v="9609"/>
    <d v="2011-07-20T00:00:00"/>
    <m/>
    <s v="Gustavo Guzman"/>
    <n v="3"/>
    <s v="CASITA"/>
    <x v="1"/>
    <x v="0"/>
  </r>
  <r>
    <n v="1087"/>
    <x v="3"/>
    <x v="0"/>
    <s v="T186"/>
    <s v="1190002997"/>
    <s v="TFJ285"/>
    <s v="Maalas Condicioes"/>
    <x v="3"/>
    <x v="0"/>
    <x v="19"/>
    <s v="FCH15198CQ5"/>
    <n v="9609"/>
    <d v="2011-07-20T00:00:00"/>
    <m/>
    <s v="Gustavo Guzman"/>
    <n v="3"/>
    <s v="CASITA"/>
    <x v="1"/>
    <x v="0"/>
  </r>
  <r>
    <n v="1088"/>
    <x v="3"/>
    <x v="0"/>
    <s v="T187"/>
    <s v="1190003011"/>
    <s v="TFJ299"/>
    <s v="Maalas Condicioes"/>
    <x v="3"/>
    <x v="0"/>
    <x v="19"/>
    <s v="FCH15198CF0"/>
    <n v="9609"/>
    <d v="2011-07-20T00:00:00"/>
    <m/>
    <s v="Gustavo Guzman"/>
    <n v="3"/>
    <s v="CASITA"/>
    <x v="1"/>
    <x v="0"/>
  </r>
  <r>
    <n v="1089"/>
    <x v="3"/>
    <x v="0"/>
    <s v="T188"/>
    <s v="1190003346"/>
    <s v="TFJ642"/>
    <s v="Maalas Condicioes"/>
    <x v="3"/>
    <x v="0"/>
    <x v="19"/>
    <s v="FCH150984ZC"/>
    <n v="12556"/>
    <d v="2012-08-23T00:00:00"/>
    <m/>
    <s v="Gustavo Guzman"/>
    <n v="3"/>
    <s v="CASITA"/>
    <x v="8"/>
    <x v="0"/>
  </r>
  <r>
    <n v="1090"/>
    <x v="3"/>
    <x v="0"/>
    <s v="T189"/>
    <s v="1190003297"/>
    <s v="TFJ593"/>
    <s v="Maalas Condicioes"/>
    <x v="3"/>
    <x v="0"/>
    <x v="19"/>
    <s v="FCH15109BHP"/>
    <n v="12556"/>
    <d v="2012-08-23T00:00:00"/>
    <m/>
    <s v="Gustavo Guzman"/>
    <n v="3"/>
    <s v="CASITA"/>
    <x v="8"/>
    <x v="0"/>
  </r>
  <r>
    <n v="1091"/>
    <x v="3"/>
    <x v="0"/>
    <s v="T190"/>
    <s v="1190003067"/>
    <s v="TFJ358"/>
    <s v="Maalas Condicioes"/>
    <x v="3"/>
    <x v="0"/>
    <x v="19"/>
    <s v="FCH15198Y6L"/>
    <n v="9609"/>
    <d v="2011-07-20T00:00:00"/>
    <m/>
    <s v="Gustavo Guzman"/>
    <n v="3"/>
    <s v="CASITA"/>
    <x v="1"/>
    <x v="0"/>
  </r>
  <r>
    <n v="1092"/>
    <x v="3"/>
    <x v="0"/>
    <s v="T191"/>
    <s v="1190003023"/>
    <s v="TFJ311"/>
    <s v="Maalas Condicioes"/>
    <x v="3"/>
    <x v="0"/>
    <x v="19"/>
    <s v="FCH15198CRF"/>
    <n v="9609"/>
    <d v="2011-07-20T00:00:00"/>
    <m/>
    <s v="Gustavo Guzman"/>
    <n v="3"/>
    <s v="CASITA"/>
    <x v="1"/>
    <x v="0"/>
  </r>
  <r>
    <n v="1093"/>
    <x v="3"/>
    <x v="0"/>
    <s v="T192"/>
    <s v="1190003029"/>
    <s v="TFJ317"/>
    <s v="Maalas Condicioes"/>
    <x v="3"/>
    <x v="0"/>
    <x v="19"/>
    <s v="FCH15198CXB"/>
    <n v="9609"/>
    <d v="2011-07-20T00:00:00"/>
    <m/>
    <s v="Gustavo Guzman"/>
    <n v="3"/>
    <s v="CASITA"/>
    <x v="1"/>
    <x v="0"/>
  </r>
  <r>
    <n v="1094"/>
    <x v="3"/>
    <x v="0"/>
    <s v="T193"/>
    <s v="1190003356"/>
    <s v="TFJ652"/>
    <s v="Maalas Condicioes"/>
    <x v="3"/>
    <x v="0"/>
    <x v="19"/>
    <s v="FCH151089RP"/>
    <n v="12556"/>
    <d v="2012-08-23T00:00:00"/>
    <m/>
    <s v="Gustavo Guzman"/>
    <n v="3"/>
    <s v="CASITA"/>
    <x v="8"/>
    <x v="0"/>
  </r>
  <r>
    <n v="1095"/>
    <x v="3"/>
    <x v="0"/>
    <s v="T194"/>
    <s v="1190003229"/>
    <s v="TFJ524"/>
    <s v="Maalas Condicioes"/>
    <x v="3"/>
    <x v="0"/>
    <x v="19"/>
    <s v="FCH15188BA7"/>
    <n v="9609"/>
    <d v="2011-07-20T00:00:00"/>
    <m/>
    <s v="Gustavo Guzman"/>
    <n v="3"/>
    <s v="CASITA"/>
    <x v="1"/>
    <x v="0"/>
  </r>
  <r>
    <n v="1096"/>
    <x v="3"/>
    <x v="0"/>
    <s v="T195"/>
    <s v="1190003324"/>
    <s v="TFJ620"/>
    <s v="Maalas Condicioes"/>
    <x v="3"/>
    <x v="0"/>
    <x v="19"/>
    <s v="FCH1439A0ER"/>
    <n v="12556"/>
    <d v="2012-08-23T00:00:00"/>
    <m/>
    <s v="Gustavo Guzman"/>
    <n v="3"/>
    <s v="CASITA"/>
    <x v="8"/>
    <x v="0"/>
  </r>
  <r>
    <n v="1097"/>
    <x v="3"/>
    <x v="0"/>
    <s v="T196"/>
    <s v="1190003169"/>
    <s v="TFJ464"/>
    <s v="Maalas Condicioes"/>
    <x v="3"/>
    <x v="0"/>
    <x v="19"/>
    <s v="FCH15188AW3"/>
    <n v="9609"/>
    <d v="2011-07-20T00:00:00"/>
    <m/>
    <s v="Gustavo Guzman"/>
    <n v="3"/>
    <s v="CASITA"/>
    <x v="1"/>
    <x v="0"/>
  </r>
  <r>
    <n v="1098"/>
    <x v="3"/>
    <x v="0"/>
    <s v="T198"/>
    <s v="1190003312"/>
    <s v="TFJ608"/>
    <s v="Maalas Condicioes"/>
    <x v="3"/>
    <x v="0"/>
    <x v="19"/>
    <s v="FCH14399YMM"/>
    <n v="12556"/>
    <d v="2012-08-23T00:00:00"/>
    <m/>
    <s v="Gustavo Guzman"/>
    <n v="3"/>
    <s v="CASITA"/>
    <x v="8"/>
    <x v="0"/>
  </r>
  <r>
    <n v="1099"/>
    <x v="3"/>
    <x v="0"/>
    <s v="T199"/>
    <s v="1190002973"/>
    <s v="TFJ261"/>
    <s v="Maalas Condicioes"/>
    <x v="3"/>
    <x v="0"/>
    <x v="19"/>
    <s v="FCH15198UH1"/>
    <n v="9609"/>
    <d v="2011-07-20T00:00:00"/>
    <m/>
    <s v="Gustavo Guzman"/>
    <n v="3"/>
    <s v="CASITA"/>
    <x v="1"/>
    <x v="0"/>
  </r>
  <r>
    <n v="1100"/>
    <x v="3"/>
    <x v="0"/>
    <s v="T200"/>
    <s v="1190003044"/>
    <s v="TFJ334"/>
    <s v="Maalas Condicioes"/>
    <x v="3"/>
    <x v="0"/>
    <x v="19"/>
    <s v="FCH15198CUL"/>
    <n v="9609"/>
    <d v="2011-07-20T00:00:00"/>
    <m/>
    <s v="Gustavo Guzman"/>
    <n v="3"/>
    <s v="CASITA"/>
    <x v="1"/>
    <x v="0"/>
  </r>
  <r>
    <n v="1101"/>
    <x v="3"/>
    <x v="0"/>
    <s v="T201"/>
    <s v="1190003488"/>
    <s v="TFJ784"/>
    <s v="Maalas Condicioes"/>
    <x v="3"/>
    <x v="0"/>
    <x v="19"/>
    <s v="FCH15198CHP"/>
    <n v="9609"/>
    <d v="2011-07-20T00:00:00"/>
    <m/>
    <s v="Gustavo Guzman"/>
    <n v="3"/>
    <s v="CASITA"/>
    <x v="1"/>
    <x v="0"/>
  </r>
  <r>
    <n v="1102"/>
    <x v="3"/>
    <x v="0"/>
    <s v="T202"/>
    <s v="1190003382"/>
    <s v="TFJ678"/>
    <s v="Maalas Condicioes"/>
    <x v="3"/>
    <x v="0"/>
    <x v="19"/>
    <s v="FCH15109AVR"/>
    <n v="12556"/>
    <d v="2012-08-23T00:00:00"/>
    <m/>
    <s v="Gustavo Guzman"/>
    <n v="3"/>
    <s v="CASITA"/>
    <x v="8"/>
    <x v="0"/>
  </r>
  <r>
    <n v="1103"/>
    <x v="3"/>
    <x v="0"/>
    <s v="T203"/>
    <s v="1190003318"/>
    <s v="TFJ614"/>
    <s v="Maalas Condicioes"/>
    <x v="3"/>
    <x v="0"/>
    <x v="19"/>
    <s v="FCH14408MSB"/>
    <n v="12556"/>
    <d v="2012-08-23T00:00:00"/>
    <m/>
    <s v="Gustavo Guzman"/>
    <n v="3"/>
    <s v="CASITA"/>
    <x v="8"/>
    <x v="0"/>
  </r>
  <r>
    <n v="1104"/>
    <x v="3"/>
    <x v="0"/>
    <s v="T204"/>
    <s v="1190002957"/>
    <s v="TFJ245"/>
    <s v="Maalas Condicioes"/>
    <x v="3"/>
    <x v="0"/>
    <x v="19"/>
    <s v="FCH15198CRN"/>
    <n v="9609"/>
    <d v="2011-07-20T00:00:00"/>
    <m/>
    <s v="Gustavo Guzman"/>
    <n v="3"/>
    <s v="CASITA"/>
    <x v="1"/>
    <x v="0"/>
  </r>
  <r>
    <n v="1105"/>
    <x v="3"/>
    <x v="0"/>
    <s v="T205"/>
    <s v="1190002774"/>
    <s v="TFJ074"/>
    <s v="Maalas Condicioes"/>
    <x v="3"/>
    <x v="0"/>
    <x v="19"/>
    <s v="FCH152083WA"/>
    <n v="9609"/>
    <d v="2011-07-20T00:00:00"/>
    <m/>
    <s v="Gustavo Guzman"/>
    <n v="3"/>
    <s v="CASITA"/>
    <x v="1"/>
    <x v="0"/>
  </r>
  <r>
    <n v="1106"/>
    <x v="3"/>
    <x v="0"/>
    <s v="T206"/>
    <s v="1190003225"/>
    <s v="TFJ520"/>
    <s v="Maalas Condicioes"/>
    <x v="3"/>
    <x v="0"/>
    <x v="19"/>
    <s v="FCH15198C77"/>
    <n v="9609"/>
    <d v="2011-07-20T00:00:00"/>
    <m/>
    <s v="Gustavo Guzman"/>
    <n v="3"/>
    <s v="CASITA"/>
    <x v="1"/>
    <x v="0"/>
  </r>
  <r>
    <n v="1107"/>
    <x v="3"/>
    <x v="0"/>
    <s v="T207"/>
    <s v="1190002961"/>
    <s v="TFJ249"/>
    <s v="Maalas Condicioes"/>
    <x v="3"/>
    <x v="0"/>
    <x v="19"/>
    <s v="FCH15198UUM"/>
    <n v="9609"/>
    <d v="2011-07-20T00:00:00"/>
    <m/>
    <s v="Gustavo Guzman"/>
    <n v="3"/>
    <s v="CASITA"/>
    <x v="1"/>
    <x v="0"/>
  </r>
  <r>
    <n v="1108"/>
    <x v="3"/>
    <x v="0"/>
    <s v="T208"/>
    <s v="1190003122"/>
    <s v="TFJ417"/>
    <s v="Maalas Condicioes"/>
    <x v="3"/>
    <x v="0"/>
    <x v="19"/>
    <s v="FCH15198USV"/>
    <n v="9609"/>
    <d v="2011-07-20T00:00:00"/>
    <m/>
    <s v="Gustavo Guzman"/>
    <n v="3"/>
    <s v="CASITA"/>
    <x v="1"/>
    <x v="0"/>
  </r>
  <r>
    <n v="1109"/>
    <x v="3"/>
    <x v="0"/>
    <s v="T209"/>
    <s v="1190003491"/>
    <s v="TFJ787"/>
    <s v="Maalas Condicioes"/>
    <x v="3"/>
    <x v="0"/>
    <x v="19"/>
    <s v="FCH15198UJH"/>
    <n v="9609"/>
    <d v="2011-07-20T00:00:00"/>
    <m/>
    <s v="Gustavo Guzman"/>
    <n v="3"/>
    <s v="CASITA"/>
    <x v="1"/>
    <x v="0"/>
  </r>
  <r>
    <n v="1110"/>
    <x v="3"/>
    <x v="0"/>
    <s v="T210"/>
    <s v="1190003026"/>
    <s v="TFJ314"/>
    <s v="Maalas Condicioes"/>
    <x v="3"/>
    <x v="0"/>
    <x v="19"/>
    <s v="FCH15198UUU"/>
    <n v="9609"/>
    <d v="2011-07-20T00:00:00"/>
    <m/>
    <s v="Gustavo Guzman"/>
    <n v="3"/>
    <s v="CASITA"/>
    <x v="1"/>
    <x v="0"/>
  </r>
  <r>
    <n v="1111"/>
    <x v="3"/>
    <x v="0"/>
    <s v="T211"/>
    <s v="1190002766"/>
    <s v="TFJ065"/>
    <s v="Maalas Condicioes"/>
    <x v="3"/>
    <x v="0"/>
    <x v="19"/>
    <s v="FCH15198CDZ"/>
    <n v="9609"/>
    <d v="2011-07-20T00:00:00"/>
    <m/>
    <s v="Gustavo Guzman"/>
    <n v="3"/>
    <s v="CASITA"/>
    <x v="1"/>
    <x v="0"/>
  </r>
  <r>
    <n v="1112"/>
    <x v="3"/>
    <x v="0"/>
    <s v="T212"/>
    <s v="1190003463"/>
    <s v="TFJ759"/>
    <s v="Maalas Condicioes"/>
    <x v="3"/>
    <x v="0"/>
    <x v="19"/>
    <s v="FCH15198UVJ"/>
    <n v="9609"/>
    <d v="2011-07-20T00:00:00"/>
    <m/>
    <s v="Gustavo Guzman"/>
    <n v="3"/>
    <s v="CASITA"/>
    <x v="1"/>
    <x v="0"/>
  </r>
  <r>
    <n v="1113"/>
    <x v="3"/>
    <x v="0"/>
    <s v="T213"/>
    <s v="1190002778"/>
    <s v="TFJ078"/>
    <s v="Maalas Condicioes"/>
    <x v="3"/>
    <x v="0"/>
    <x v="19"/>
    <s v="FCH15198CE4"/>
    <n v="9609"/>
    <d v="2011-07-20T00:00:00"/>
    <m/>
    <s v="Gustavo Guzman"/>
    <n v="3"/>
    <s v="CASITA"/>
    <x v="1"/>
    <x v="0"/>
  </r>
  <r>
    <n v="1114"/>
    <x v="3"/>
    <x v="0"/>
    <s v="T214"/>
    <n v="1190003132"/>
    <s v="S/T"/>
    <s v="Maalas Condicioes"/>
    <x v="3"/>
    <x v="0"/>
    <x v="19"/>
    <s v="FCH15198YHT"/>
    <n v="9609"/>
    <d v="2011-07-20T00:00:00"/>
    <m/>
    <s v="Gustavo Guzman"/>
    <n v="3"/>
    <s v="CASITA"/>
    <x v="1"/>
    <x v="0"/>
  </r>
  <r>
    <n v="1115"/>
    <x v="3"/>
    <x v="0"/>
    <s v="T215"/>
    <n v="1190003260"/>
    <s v="S/T"/>
    <s v="Maalas Condicioes"/>
    <x v="3"/>
    <x v="0"/>
    <x v="19"/>
    <s v="FCH15198CPJ"/>
    <n v="9609"/>
    <d v="2011-07-20T00:00:00"/>
    <m/>
    <s v="Gustavo Guzman"/>
    <n v="3"/>
    <s v="CASITA"/>
    <x v="1"/>
    <x v="0"/>
  </r>
  <r>
    <n v="1116"/>
    <x v="3"/>
    <x v="0"/>
    <s v="T217"/>
    <s v="1190003359"/>
    <s v="TFJ655"/>
    <s v="Maalas Condicioes"/>
    <x v="3"/>
    <x v="0"/>
    <x v="19"/>
    <s v="FCH15109AP4"/>
    <n v="12556"/>
    <d v="2012-08-23T00:00:00"/>
    <m/>
    <s v="Gustavo Guzman"/>
    <n v="3"/>
    <s v="CASITA"/>
    <x v="8"/>
    <x v="0"/>
  </r>
  <r>
    <n v="1117"/>
    <x v="3"/>
    <x v="0"/>
    <s v="T218"/>
    <s v="1190003093"/>
    <s v="TFJ384"/>
    <s v="Maalas Condicioes"/>
    <x v="3"/>
    <x v="0"/>
    <x v="19"/>
    <s v="FCH15198XRZ"/>
    <n v="9609"/>
    <d v="2011-07-20T00:00:00"/>
    <m/>
    <s v="Gustavo Guzman"/>
    <n v="3"/>
    <s v="CASITA"/>
    <x v="1"/>
    <x v="0"/>
  </r>
  <r>
    <n v="1118"/>
    <x v="3"/>
    <x v="0"/>
    <s v="T219"/>
    <s v="1190003092"/>
    <s v="TFJ383"/>
    <s v="Maalas Condicioes"/>
    <x v="3"/>
    <x v="0"/>
    <x v="19"/>
    <s v="FCH15198CLC"/>
    <n v="9609"/>
    <d v="2011-07-20T00:00:00"/>
    <m/>
    <s v="Gustavo Guzman"/>
    <n v="3"/>
    <s v="CASITA"/>
    <x v="1"/>
    <x v="0"/>
  </r>
  <r>
    <n v="1119"/>
    <x v="3"/>
    <x v="0"/>
    <s v="T220"/>
    <s v="1190003298"/>
    <s v="TFJ594"/>
    <s v="Maalas Condicioes"/>
    <x v="3"/>
    <x v="0"/>
    <x v="19"/>
    <s v="FCH15109CE6"/>
    <n v="12556"/>
    <d v="2012-08-23T00:00:00"/>
    <m/>
    <s v="Gustavo Guzman"/>
    <n v="3"/>
    <s v="CASITA"/>
    <x v="8"/>
    <x v="0"/>
  </r>
  <r>
    <n v="1120"/>
    <x v="3"/>
    <x v="0"/>
    <s v="T221"/>
    <s v="1190002941"/>
    <s v="TFJ229"/>
    <s v="Maalas Condicioes"/>
    <x v="3"/>
    <x v="0"/>
    <x v="19"/>
    <s v="FCH15198UMF"/>
    <n v="9609"/>
    <d v="2011-07-20T00:00:00"/>
    <m/>
    <s v="Gustavo Guzman"/>
    <n v="3"/>
    <s v="CASITA"/>
    <x v="1"/>
    <x v="0"/>
  </r>
  <r>
    <n v="1121"/>
    <x v="3"/>
    <x v="0"/>
    <s v="T222"/>
    <n v="1190003003"/>
    <s v="S/T"/>
    <s v="Maalas Condicioes"/>
    <x v="3"/>
    <x v="0"/>
    <x v="19"/>
    <s v="FCH15198YHQ"/>
    <n v="9609"/>
    <d v="2011-07-20T00:00:00"/>
    <m/>
    <s v="Gustavo Guzman"/>
    <n v="3"/>
    <s v="CASITA"/>
    <x v="1"/>
    <x v="0"/>
  </r>
  <r>
    <n v="1122"/>
    <x v="3"/>
    <x v="0"/>
    <s v="T223"/>
    <s v="1190003472"/>
    <s v="TFJ768"/>
    <s v="Maalas Condicioes"/>
    <x v="3"/>
    <x v="0"/>
    <x v="19"/>
    <s v="FCH15178KLD"/>
    <n v="9609"/>
    <d v="2011-07-20T00:00:00"/>
    <m/>
    <s v="Gustavo Guzman"/>
    <n v="3"/>
    <s v="CASITA"/>
    <x v="1"/>
    <x v="0"/>
  </r>
  <r>
    <n v="1123"/>
    <x v="3"/>
    <x v="0"/>
    <s v="T224"/>
    <s v="1190003309"/>
    <s v="TFJ605"/>
    <s v="Maalas Condicioes"/>
    <x v="3"/>
    <x v="0"/>
    <x v="19"/>
    <s v="FCH144185RR"/>
    <n v="12556"/>
    <d v="2012-08-23T00:00:00"/>
    <m/>
    <s v="Gustavo Guzman"/>
    <n v="3"/>
    <s v="CASITA"/>
    <x v="8"/>
    <x v="0"/>
  </r>
  <r>
    <n v="1124"/>
    <x v="3"/>
    <x v="0"/>
    <s v="T225"/>
    <s v="1190003303"/>
    <s v="TFJ599"/>
    <s v="Maalas Condicioes"/>
    <x v="3"/>
    <x v="0"/>
    <x v="19"/>
    <s v="FCH15109ARM"/>
    <n v="12556"/>
    <d v="2012-08-23T00:00:00"/>
    <m/>
    <s v="Gustavo Guzman"/>
    <n v="3"/>
    <s v="CASITA"/>
    <x v="8"/>
    <x v="0"/>
  </r>
  <r>
    <n v="1125"/>
    <x v="3"/>
    <x v="0"/>
    <s v="T226"/>
    <s v="1190003464"/>
    <s v="TFJ760"/>
    <s v="Maalas Condicioes"/>
    <x v="3"/>
    <x v="0"/>
    <x v="19"/>
    <s v="FCH15198UVS"/>
    <n v="9609"/>
    <d v="2011-07-20T00:00:00"/>
    <m/>
    <s v="Gustavo Guzman"/>
    <n v="3"/>
    <s v="CASITA"/>
    <x v="1"/>
    <x v="0"/>
  </r>
  <r>
    <n v="1126"/>
    <x v="3"/>
    <x v="0"/>
    <s v="T227"/>
    <s v="1190003387"/>
    <s v="TFJ683"/>
    <s v="Maalas Condicioes"/>
    <x v="3"/>
    <x v="0"/>
    <x v="19"/>
    <s v="FCH15098XX1"/>
    <n v="12556"/>
    <d v="2012-08-23T00:00:00"/>
    <m/>
    <s v="Gustavo Guzman"/>
    <n v="3"/>
    <s v="CASITA"/>
    <x v="8"/>
    <x v="0"/>
  </r>
  <r>
    <n v="1127"/>
    <x v="3"/>
    <x v="0"/>
    <s v="T228"/>
    <s v="1190003091"/>
    <s v="TFJ382"/>
    <s v="Maalas Condicioes"/>
    <x v="3"/>
    <x v="0"/>
    <x v="19"/>
    <s v="FCH15198XVE"/>
    <n v="9609"/>
    <d v="2011-07-20T00:00:00"/>
    <m/>
    <s v="Gustavo Guzman"/>
    <n v="3"/>
    <s v="CASITA"/>
    <x v="1"/>
    <x v="0"/>
  </r>
  <r>
    <n v="1128"/>
    <x v="3"/>
    <x v="0"/>
    <s v="T229"/>
    <n v="1190003016"/>
    <s v="S/T"/>
    <s v="Maalas Condicioes"/>
    <x v="3"/>
    <x v="0"/>
    <x v="19"/>
    <s v="FCH15198CV1"/>
    <n v="9609"/>
    <d v="2011-07-20T00:00:00"/>
    <m/>
    <s v="Gustavo Guzman"/>
    <n v="3"/>
    <s v="CASITA"/>
    <x v="1"/>
    <x v="0"/>
  </r>
  <r>
    <n v="1129"/>
    <x v="3"/>
    <x v="0"/>
    <s v="T230"/>
    <s v="1190002934"/>
    <s v="TFJ222"/>
    <s v="Maalas Condicioes"/>
    <x v="3"/>
    <x v="0"/>
    <x v="19"/>
    <s v="FCH15198USZ"/>
    <n v="9609"/>
    <d v="2011-07-20T00:00:00"/>
    <m/>
    <s v="Gustavo Guzman"/>
    <n v="3"/>
    <s v="CASITA"/>
    <x v="1"/>
    <x v="0"/>
  </r>
  <r>
    <n v="1130"/>
    <x v="3"/>
    <x v="0"/>
    <s v="T231"/>
    <s v="1190003094"/>
    <s v="TFJ385"/>
    <s v="Maalas Condicioes"/>
    <x v="3"/>
    <x v="0"/>
    <x v="19"/>
    <s v="FCH15179E0Z"/>
    <n v="9609"/>
    <d v="2011-07-20T00:00:00"/>
    <m/>
    <s v="Gustavo Guzman"/>
    <n v="3"/>
    <s v="CASITA"/>
    <x v="1"/>
    <x v="0"/>
  </r>
  <r>
    <n v="1131"/>
    <x v="3"/>
    <x v="0"/>
    <s v="T232"/>
    <s v="1190003032"/>
    <s v="TFJ322"/>
    <s v="Maalas Condicioes"/>
    <x v="3"/>
    <x v="0"/>
    <x v="19"/>
    <s v="FCH15198CG8"/>
    <n v="9609"/>
    <d v="2011-07-20T00:00:00"/>
    <m/>
    <s v="Gustavo Guzman"/>
    <n v="3"/>
    <s v="CASITA"/>
    <x v="1"/>
    <x v="0"/>
  </r>
  <r>
    <n v="1132"/>
    <x v="3"/>
    <x v="0"/>
    <s v="T233"/>
    <s v="1190003187"/>
    <s v="TFJ482"/>
    <s v="Maalas Condicioes"/>
    <x v="3"/>
    <x v="0"/>
    <x v="19"/>
    <s v="FCH15198UW1"/>
    <n v="9609"/>
    <d v="2011-07-20T00:00:00"/>
    <m/>
    <s v="Gustavo Guzman"/>
    <n v="3"/>
    <s v="CASITA"/>
    <x v="1"/>
    <x v="0"/>
  </r>
  <r>
    <n v="1133"/>
    <x v="3"/>
    <x v="0"/>
    <s v="T235"/>
    <s v="1190003165"/>
    <s v="TFJ460"/>
    <s v="Maalas Condicioes"/>
    <x v="3"/>
    <x v="0"/>
    <x v="19"/>
    <s v="FCH15198UVA"/>
    <n v="9609"/>
    <d v="2011-07-20T00:00:00"/>
    <m/>
    <s v="Gustavo Guzman"/>
    <n v="3"/>
    <s v="CASITA"/>
    <x v="1"/>
    <x v="0"/>
  </r>
  <r>
    <n v="1134"/>
    <x v="3"/>
    <x v="0"/>
    <s v="T236"/>
    <s v="1190003232"/>
    <s v="TFJ527"/>
    <s v="Maalas Condicioes"/>
    <x v="3"/>
    <x v="0"/>
    <x v="19"/>
    <s v="FCH15188TKJ"/>
    <n v="9609"/>
    <d v="2011-07-20T00:00:00"/>
    <m/>
    <s v="Gustavo Guzman"/>
    <n v="3"/>
    <s v="CASITA"/>
    <x v="1"/>
    <x v="0"/>
  </r>
  <r>
    <n v="1135"/>
    <x v="3"/>
    <x v="0"/>
    <s v="T237"/>
    <s v="1190003376"/>
    <s v="TFJ672"/>
    <s v="Maalas Condicioes"/>
    <x v="3"/>
    <x v="0"/>
    <x v="19"/>
    <s v="FCH15098X9G"/>
    <n v="12556"/>
    <d v="2012-08-23T00:00:00"/>
    <m/>
    <s v="Gustavo Guzman"/>
    <n v="3"/>
    <s v="CASITA"/>
    <x v="8"/>
    <x v="0"/>
  </r>
  <r>
    <n v="1136"/>
    <x v="3"/>
    <x v="0"/>
    <s v="T238"/>
    <s v="1190002785"/>
    <s v="TFJ085"/>
    <s v="Maalas Condicioes"/>
    <x v="3"/>
    <x v="0"/>
    <x v="19"/>
    <s v="FCH15188BKB"/>
    <n v="9609"/>
    <d v="2011-07-20T00:00:00"/>
    <m/>
    <s v="Gustavo Guzman"/>
    <n v="3"/>
    <s v="CASITA"/>
    <x v="1"/>
    <x v="0"/>
  </r>
  <r>
    <n v="1137"/>
    <x v="3"/>
    <x v="0"/>
    <s v="T239"/>
    <s v="1190002871"/>
    <s v="TFJ159"/>
    <s v="Maalas Condicioes"/>
    <x v="3"/>
    <x v="0"/>
    <x v="19"/>
    <s v="FCH15198CVW"/>
    <n v="9609"/>
    <d v="2011-07-20T00:00:00"/>
    <m/>
    <s v="Gustavo Guzman"/>
    <n v="3"/>
    <s v="CASITA"/>
    <x v="1"/>
    <x v="0"/>
  </r>
  <r>
    <n v="1138"/>
    <x v="3"/>
    <x v="0"/>
    <s v="T240"/>
    <s v="1190003189"/>
    <s v="TFJ484"/>
    <s v="Maalas Condicioes"/>
    <x v="3"/>
    <x v="0"/>
    <x v="19"/>
    <s v="FCH15188VWQ"/>
    <n v="9609"/>
    <d v="2011-07-20T00:00:00"/>
    <m/>
    <s v="Gustavo Guzman"/>
    <n v="3"/>
    <s v="CASITA"/>
    <x v="1"/>
    <x v="0"/>
  </r>
  <r>
    <n v="1139"/>
    <x v="3"/>
    <x v="0"/>
    <s v="T241"/>
    <s v="1190003033"/>
    <s v="TFJ323"/>
    <s v="Maalas Condicioes"/>
    <x v="3"/>
    <x v="0"/>
    <x v="19"/>
    <s v="FCH15198CR3"/>
    <n v="9609"/>
    <d v="2011-07-20T00:00:00"/>
    <m/>
    <s v="Gustavo Guzman"/>
    <n v="3"/>
    <s v="CASITA"/>
    <x v="1"/>
    <x v="0"/>
  </r>
  <r>
    <n v="1140"/>
    <x v="3"/>
    <x v="0"/>
    <s v="T243"/>
    <s v="1190003293"/>
    <s v="TFJ589"/>
    <s v="Maalas Condicioes"/>
    <x v="3"/>
    <x v="0"/>
    <x v="19"/>
    <s v="FCH152082UR"/>
    <n v="9609"/>
    <d v="2011-07-20T00:00:00"/>
    <m/>
    <s v="Gustavo Guzman"/>
    <n v="3"/>
    <s v="CASITA"/>
    <x v="1"/>
    <x v="0"/>
  </r>
  <r>
    <n v="1141"/>
    <x v="3"/>
    <x v="0"/>
    <s v="T244"/>
    <s v="1190003381"/>
    <s v="TFJ677"/>
    <s v="Maalas Condicioes"/>
    <x v="3"/>
    <x v="0"/>
    <x v="19"/>
    <s v="FCH15109BU5"/>
    <n v="12556"/>
    <d v="2012-08-23T00:00:00"/>
    <m/>
    <s v="Gustavo Guzman"/>
    <n v="3"/>
    <s v="CASITA"/>
    <x v="8"/>
    <x v="0"/>
  </r>
  <r>
    <n v="1142"/>
    <x v="3"/>
    <x v="0"/>
    <s v="T245"/>
    <s v="1190003172"/>
    <s v="TFJ467"/>
    <s v="Maalas Condicioes"/>
    <x v="3"/>
    <x v="0"/>
    <x v="19"/>
    <s v="FCH15198YNW"/>
    <n v="9609"/>
    <d v="2011-07-20T00:00:00"/>
    <m/>
    <s v="Gustavo Guzman"/>
    <n v="3"/>
    <s v="CASITA"/>
    <x v="1"/>
    <x v="0"/>
  </r>
  <r>
    <n v="1143"/>
    <x v="3"/>
    <x v="0"/>
    <s v="T246"/>
    <s v="1190003234"/>
    <s v="TFJ529"/>
    <s v="Maalas Condicioes"/>
    <x v="3"/>
    <x v="0"/>
    <x v="19"/>
    <s v="FCH15198CX5"/>
    <n v="9609"/>
    <d v="2011-07-20T00:00:00"/>
    <m/>
    <s v="Gustavo Guzman"/>
    <n v="3"/>
    <s v="CASITA"/>
    <x v="1"/>
    <x v="0"/>
  </r>
  <r>
    <n v="1144"/>
    <x v="3"/>
    <x v="0"/>
    <s v="T247"/>
    <s v="1190003186"/>
    <s v="TFJ481"/>
    <s v="Maalas Condicioes"/>
    <x v="3"/>
    <x v="0"/>
    <x v="19"/>
    <s v="FCH15198UVD"/>
    <n v="9609"/>
    <d v="2011-07-20T00:00:00"/>
    <m/>
    <s v="Gustavo Guzman"/>
    <n v="3"/>
    <s v="CASITA"/>
    <x v="1"/>
    <x v="0"/>
  </r>
  <r>
    <n v="1145"/>
    <x v="3"/>
    <x v="0"/>
    <s v="T248"/>
    <s v="1190002772"/>
    <s v="TFJ072"/>
    <s v="Maalas Condicioes"/>
    <x v="3"/>
    <x v="0"/>
    <x v="19"/>
    <s v="FCH15198CJ4"/>
    <n v="9609"/>
    <d v="2011-07-20T00:00:00"/>
    <m/>
    <s v="Gustavo Guzman"/>
    <n v="3"/>
    <s v="CASITA"/>
    <x v="1"/>
    <x v="0"/>
  </r>
  <r>
    <n v="1146"/>
    <x v="3"/>
    <x v="0"/>
    <s v="T249"/>
    <s v="1190003066"/>
    <s v="TFJ357"/>
    <s v="Maalas Condicioes"/>
    <x v="3"/>
    <x v="0"/>
    <x v="19"/>
    <s v="FCH15198CRG"/>
    <n v="9609"/>
    <d v="2011-07-20T00:00:00"/>
    <m/>
    <s v="Gustavo Guzman"/>
    <n v="3"/>
    <s v="CASITA"/>
    <x v="1"/>
    <x v="0"/>
  </r>
  <r>
    <n v="1147"/>
    <x v="3"/>
    <x v="0"/>
    <s v="T250"/>
    <s v="1190002922"/>
    <s v="TFJ210"/>
    <s v="Maalas Condicioes"/>
    <x v="3"/>
    <x v="0"/>
    <x v="19"/>
    <s v="FCH15198D7G"/>
    <n v="9609"/>
    <d v="2011-07-20T00:00:00"/>
    <m/>
    <s v="Gustavo Guzman"/>
    <n v="3"/>
    <s v="CASITA"/>
    <x v="1"/>
    <x v="0"/>
  </r>
  <r>
    <n v="1148"/>
    <x v="3"/>
    <x v="0"/>
    <s v="T251"/>
    <s v="1190002853"/>
    <s v="TFJ141"/>
    <s v="Maalas Condicioes"/>
    <x v="3"/>
    <x v="0"/>
    <x v="19"/>
    <s v="FCH15198CA7"/>
    <n v="9609"/>
    <d v="2011-07-20T00:00:00"/>
    <m/>
    <s v="Gustavo Guzman"/>
    <n v="3"/>
    <s v="CASITA"/>
    <x v="1"/>
    <x v="0"/>
  </r>
  <r>
    <n v="1149"/>
    <x v="3"/>
    <x v="0"/>
    <s v="T252"/>
    <s v="1190002908"/>
    <s v="TFJ196"/>
    <s v="Maalas Condicioes"/>
    <x v="3"/>
    <x v="0"/>
    <x v="19"/>
    <s v="FCH15198XPP"/>
    <n v="9609"/>
    <d v="2011-07-20T00:00:00"/>
    <m/>
    <s v="Gustavo Guzman"/>
    <n v="3"/>
    <s v="CASITA"/>
    <x v="1"/>
    <x v="0"/>
  </r>
  <r>
    <n v="1150"/>
    <x v="3"/>
    <x v="0"/>
    <s v="T253"/>
    <s v="1190003295"/>
    <s v="TFJ591"/>
    <s v="Maalas Condicioes"/>
    <x v="3"/>
    <x v="0"/>
    <x v="19"/>
    <s v="FCH151793WE"/>
    <n v="9609"/>
    <d v="2011-07-20T00:00:00"/>
    <m/>
    <s v="Gustavo Guzman"/>
    <n v="3"/>
    <s v="CASITA"/>
    <x v="1"/>
    <x v="0"/>
  </r>
  <r>
    <n v="1151"/>
    <x v="3"/>
    <x v="0"/>
    <s v="T254"/>
    <s v="1190002880"/>
    <s v="TFJ168"/>
    <s v="Maalas Condicioes"/>
    <x v="3"/>
    <x v="0"/>
    <x v="19"/>
    <s v="FCH15198CV9"/>
    <n v="9609"/>
    <d v="2011-07-20T00:00:00"/>
    <m/>
    <s v="Gustavo Guzman"/>
    <n v="3"/>
    <s v="CASITA"/>
    <x v="1"/>
    <x v="0"/>
  </r>
  <r>
    <n v="1152"/>
    <x v="3"/>
    <x v="0"/>
    <s v="T255"/>
    <n v="1190003265"/>
    <s v="S/T"/>
    <s v="Maalas Condicioes"/>
    <x v="3"/>
    <x v="0"/>
    <x v="19"/>
    <s v="FCH152081WS"/>
    <n v="9609"/>
    <d v="2011-07-20T00:00:00"/>
    <m/>
    <s v="Gustavo Guzman"/>
    <n v="3"/>
    <s v="CASITA"/>
    <x v="1"/>
    <x v="0"/>
  </r>
  <r>
    <n v="1153"/>
    <x v="3"/>
    <x v="0"/>
    <s v="T256"/>
    <s v="1190002917"/>
    <s v="TFJ205"/>
    <s v="Maalas Condicioes"/>
    <x v="3"/>
    <x v="0"/>
    <x v="19"/>
    <s v="FCH15198CSU"/>
    <n v="9609"/>
    <d v="2011-07-20T00:00:00"/>
    <m/>
    <s v="Gustavo Guzman"/>
    <n v="3"/>
    <s v="CASITA"/>
    <x v="1"/>
    <x v="0"/>
  </r>
  <r>
    <n v="1154"/>
    <x v="3"/>
    <x v="0"/>
    <s v="T258"/>
    <s v="1190003028"/>
    <s v="TFJ316"/>
    <s v="Maalas Condicioes"/>
    <x v="3"/>
    <x v="0"/>
    <x v="19"/>
    <s v="FCH15198CET"/>
    <n v="9609"/>
    <d v="2011-07-20T00:00:00"/>
    <m/>
    <s v="Gustavo Guzman"/>
    <n v="3"/>
    <s v="CASITA"/>
    <x v="1"/>
    <x v="0"/>
  </r>
  <r>
    <n v="1155"/>
    <x v="3"/>
    <x v="0"/>
    <s v="T259"/>
    <s v="1190002912"/>
    <s v="TFJ200"/>
    <s v="Maalas Condicioes"/>
    <x v="3"/>
    <x v="0"/>
    <x v="19"/>
    <s v="FCH1520804W"/>
    <n v="9609"/>
    <d v="2011-07-20T00:00:00"/>
    <m/>
    <s v="Gustavo Guzman"/>
    <n v="3"/>
    <s v="CASITA"/>
    <x v="1"/>
    <x v="0"/>
  </r>
  <r>
    <n v="1156"/>
    <x v="3"/>
    <x v="0"/>
    <s v="T260"/>
    <s v="1190002950"/>
    <s v="TFJ238"/>
    <s v="Maalas Condicioes"/>
    <x v="3"/>
    <x v="0"/>
    <x v="19"/>
    <s v="FCH15198UM9"/>
    <n v="9609"/>
    <d v="2011-07-20T00:00:00"/>
    <m/>
    <s v="Gustavo Guzman"/>
    <n v="3"/>
    <s v="CASITA"/>
    <x v="1"/>
    <x v="0"/>
  </r>
  <r>
    <n v="1157"/>
    <x v="3"/>
    <x v="0"/>
    <s v="T261"/>
    <n v="1190003257"/>
    <s v="S/T"/>
    <s v="Maalas Condicioes"/>
    <x v="3"/>
    <x v="0"/>
    <x v="19"/>
    <s v="FCH15198C3V"/>
    <n v="9609"/>
    <d v="2011-07-20T00:00:00"/>
    <m/>
    <s v="Gustavo Guzman"/>
    <n v="3"/>
    <s v="CASITA"/>
    <x v="1"/>
    <x v="0"/>
  </r>
  <r>
    <n v="1158"/>
    <x v="3"/>
    <x v="0"/>
    <s v="T262"/>
    <n v="1190003101"/>
    <s v="S/T"/>
    <s v="Maalas Condicioes"/>
    <x v="3"/>
    <x v="0"/>
    <x v="19"/>
    <s v="FCH15198UVR"/>
    <n v="9609"/>
    <d v="2011-07-20T00:00:00"/>
    <m/>
    <s v="Gustavo Guzman"/>
    <n v="3"/>
    <s v="CASITA"/>
    <x v="1"/>
    <x v="0"/>
  </r>
  <r>
    <n v="1159"/>
    <x v="3"/>
    <x v="0"/>
    <s v="T264"/>
    <s v="1190003296"/>
    <s v="TFJ592"/>
    <s v="Maalas Condicioes"/>
    <x v="3"/>
    <x v="0"/>
    <x v="19"/>
    <s v="FCH15208151"/>
    <n v="9609"/>
    <d v="2011-07-20T00:00:00"/>
    <m/>
    <s v="Gustavo Guzman"/>
    <n v="3"/>
    <s v="CASITA"/>
    <x v="1"/>
    <x v="0"/>
  </r>
  <r>
    <n v="1160"/>
    <x v="3"/>
    <x v="0"/>
    <s v="T265"/>
    <s v="1190003243"/>
    <s v="TFJ538"/>
    <s v="Maalas Condicioes"/>
    <x v="3"/>
    <x v="0"/>
    <x v="19"/>
    <s v="FCH15198Y2D"/>
    <n v="9609"/>
    <d v="2011-07-20T00:00:00"/>
    <m/>
    <s v="Gustavo Guzman"/>
    <n v="3"/>
    <s v="CASITA"/>
    <x v="1"/>
    <x v="0"/>
  </r>
  <r>
    <n v="1161"/>
    <x v="3"/>
    <x v="0"/>
    <s v="T266"/>
    <s v="1190003048"/>
    <s v="TFJ338"/>
    <s v="Maalas Condicioes"/>
    <x v="3"/>
    <x v="0"/>
    <x v="19"/>
    <s v="FCH15179KJQ"/>
    <n v="9609"/>
    <d v="2011-07-20T00:00:00"/>
    <m/>
    <s v="Gustavo Guzman"/>
    <n v="3"/>
    <s v="CASITA"/>
    <x v="1"/>
    <x v="0"/>
  </r>
  <r>
    <n v="1162"/>
    <x v="3"/>
    <x v="0"/>
    <s v="T268"/>
    <s v="1190003361"/>
    <s v="TFJ657"/>
    <s v="Maalas Condicioes"/>
    <x v="3"/>
    <x v="0"/>
    <x v="19"/>
    <s v="FCH15109CUP"/>
    <n v="12556"/>
    <d v="2012-08-23T00:00:00"/>
    <m/>
    <s v="Gustavo Guzman"/>
    <n v="3"/>
    <s v="CASITA"/>
    <x v="8"/>
    <x v="0"/>
  </r>
  <r>
    <n v="1163"/>
    <x v="3"/>
    <x v="0"/>
    <s v="T269"/>
    <s v="1190003238"/>
    <s v="TFJ533"/>
    <s v="Maalas Condicioes"/>
    <x v="3"/>
    <x v="0"/>
    <x v="19"/>
    <s v="FCH15198USP"/>
    <n v="9609"/>
    <d v="2011-07-20T00:00:00"/>
    <m/>
    <s v="Gustavo Guzman"/>
    <n v="3"/>
    <s v="CASITA"/>
    <x v="1"/>
    <x v="0"/>
  </r>
  <r>
    <n v="1183"/>
    <x v="3"/>
    <x v="0"/>
    <s v="T295"/>
    <n v="1190003239"/>
    <s v="S/T"/>
    <s v="Maalas Condicioes"/>
    <x v="3"/>
    <x v="0"/>
    <x v="19"/>
    <s v="FCH15198CSZ"/>
    <n v="9609"/>
    <d v="2011-07-20T00:00:00"/>
    <m/>
    <s v="Gustavo Guzman"/>
    <n v="3"/>
    <s v="CASITA"/>
    <x v="1"/>
    <x v="0"/>
  </r>
  <r>
    <n v="1184"/>
    <x v="3"/>
    <x v="0"/>
    <s v="T296"/>
    <s v="1190002927"/>
    <s v="TFJ215"/>
    <s v="Maalas Condicioes"/>
    <x v="3"/>
    <x v="0"/>
    <x v="19"/>
    <s v="FCH15188UMT"/>
    <n v="9609"/>
    <d v="2011-07-20T00:00:00"/>
    <m/>
    <s v="Gustavo Guzman"/>
    <n v="3"/>
    <s v="CASITA"/>
    <x v="1"/>
    <x v="0"/>
  </r>
  <r>
    <n v="1185"/>
    <x v="3"/>
    <x v="0"/>
    <s v="T297"/>
    <s v="1190002962"/>
    <s v="TFJ250"/>
    <s v="Maalas Condicioes"/>
    <x v="3"/>
    <x v="0"/>
    <x v="19"/>
    <s v="FCH15198BX4"/>
    <n v="9609"/>
    <d v="2011-07-20T00:00:00"/>
    <m/>
    <s v="Gustavo Guzman"/>
    <n v="3"/>
    <s v="CASITA"/>
    <x v="1"/>
    <x v="0"/>
  </r>
  <r>
    <n v="1186"/>
    <x v="3"/>
    <x v="0"/>
    <s v="T298"/>
    <s v="1190003454"/>
    <s v="TFJ750"/>
    <s v="Maalas Condicioes"/>
    <x v="3"/>
    <x v="0"/>
    <x v="19"/>
    <s v="FCH15198UUX"/>
    <n v="9609"/>
    <d v="2011-07-20T00:00:00"/>
    <m/>
    <s v="Gustavo Guzman"/>
    <n v="3"/>
    <s v="CASITA"/>
    <x v="1"/>
    <x v="0"/>
  </r>
  <r>
    <n v="1187"/>
    <x v="3"/>
    <x v="0"/>
    <s v="T299"/>
    <s v="1190003128"/>
    <s v="TFJ423"/>
    <s v="Maalas Condicioes"/>
    <x v="3"/>
    <x v="0"/>
    <x v="19"/>
    <s v="FCH15179FQX"/>
    <n v="9609"/>
    <d v="2011-07-20T00:00:00"/>
    <m/>
    <s v="Gustavo Guzman"/>
    <n v="3"/>
    <s v="CASITA"/>
    <x v="1"/>
    <x v="0"/>
  </r>
  <r>
    <n v="1188"/>
    <x v="3"/>
    <x v="0"/>
    <s v="T300"/>
    <s v="1190002868"/>
    <s v="TFJ156"/>
    <s v="Maalas Condicioes"/>
    <x v="3"/>
    <x v="0"/>
    <x v="19"/>
    <s v="FCH15198C8B"/>
    <n v="9609"/>
    <d v="2011-07-20T00:00:00"/>
    <m/>
    <s v="Gustavo Guzman"/>
    <n v="3"/>
    <s v="CASITA"/>
    <x v="1"/>
    <x v="0"/>
  </r>
  <r>
    <n v="1189"/>
    <x v="3"/>
    <x v="0"/>
    <s v="T301"/>
    <s v="1190002930"/>
    <s v="TFJ218"/>
    <s v="Maalas Condicioes"/>
    <x v="3"/>
    <x v="0"/>
    <x v="19"/>
    <s v="FCH151792B5"/>
    <n v="9609"/>
    <d v="2011-07-20T00:00:00"/>
    <m/>
    <s v="Gustavo Guzman"/>
    <n v="3"/>
    <s v="CASITA"/>
    <x v="1"/>
    <x v="0"/>
  </r>
  <r>
    <n v="1190"/>
    <x v="3"/>
    <x v="0"/>
    <s v="T302"/>
    <s v="1190002936"/>
    <s v="TFJ224"/>
    <s v="Maalas Condicioes"/>
    <x v="3"/>
    <x v="0"/>
    <x v="19"/>
    <s v="FCH15198UST"/>
    <n v="9609"/>
    <d v="2011-07-20T00:00:00"/>
    <m/>
    <s v="Gustavo Guzman"/>
    <n v="3"/>
    <s v="CASITA"/>
    <x v="1"/>
    <x v="0"/>
  </r>
  <r>
    <n v="1192"/>
    <x v="3"/>
    <x v="0"/>
    <s v="T304"/>
    <s v="1190003148"/>
    <s v="TFJ443"/>
    <s v="Maalas Condicioes"/>
    <x v="3"/>
    <x v="0"/>
    <x v="19"/>
    <s v="FCH15188BX0"/>
    <n v="9609"/>
    <d v="2011-07-20T00:00:00"/>
    <m/>
    <s v="Gustavo Guzman"/>
    <n v="3"/>
    <s v="CASITA"/>
    <x v="1"/>
    <x v="0"/>
  </r>
  <r>
    <n v="1193"/>
    <x v="3"/>
    <x v="0"/>
    <s v="T305"/>
    <s v="1190002804"/>
    <s v="TFJ101"/>
    <s v="Maalas Condicioes"/>
    <x v="3"/>
    <x v="0"/>
    <x v="19"/>
    <s v="FCH15188BPP"/>
    <n v="9609"/>
    <d v="2011-07-20T00:00:00"/>
    <m/>
    <s v="Gustavo Guzman"/>
    <n v="3"/>
    <s v="CASITA"/>
    <x v="1"/>
    <x v="0"/>
  </r>
  <r>
    <n v="1194"/>
    <x v="3"/>
    <x v="0"/>
    <s v="T306"/>
    <s v="1190003337"/>
    <s v="TFJ633"/>
    <s v="Maalas Condicioes"/>
    <x v="3"/>
    <x v="0"/>
    <x v="19"/>
    <s v="FCH1509860B"/>
    <n v="12556"/>
    <d v="2012-08-23T00:00:00"/>
    <m/>
    <s v="Gustavo Guzman"/>
    <n v="3"/>
    <s v="CASITA"/>
    <x v="8"/>
    <x v="0"/>
  </r>
  <r>
    <n v="1195"/>
    <x v="3"/>
    <x v="0"/>
    <s v="T307"/>
    <s v="1190003455"/>
    <s v="TFJ751"/>
    <s v="Maalas Condicioes"/>
    <x v="3"/>
    <x v="0"/>
    <x v="19"/>
    <s v="FCH15198UUW"/>
    <n v="9609"/>
    <d v="2011-07-20T00:00:00"/>
    <m/>
    <s v="Gustavo Guzman"/>
    <n v="3"/>
    <s v="CASITA"/>
    <x v="1"/>
    <x v="0"/>
  </r>
  <r>
    <n v="1196"/>
    <x v="3"/>
    <x v="0"/>
    <s v="T308"/>
    <s v="1190003139"/>
    <s v="TFJ434"/>
    <s v="Maalas Condicioes"/>
    <x v="3"/>
    <x v="0"/>
    <x v="19"/>
    <s v="FCH15179ENB"/>
    <n v="9609"/>
    <d v="2011-07-20T00:00:00"/>
    <m/>
    <s v="Gustavo Guzman"/>
    <n v="3"/>
    <s v="CASITA"/>
    <x v="1"/>
    <x v="0"/>
  </r>
  <r>
    <n v="1197"/>
    <x v="3"/>
    <x v="0"/>
    <s v="T309"/>
    <s v="1190003321"/>
    <s v="TFJ617"/>
    <s v="Maalas Condicioes"/>
    <x v="3"/>
    <x v="0"/>
    <x v="19"/>
    <s v="FCH144185VD"/>
    <n v="12556"/>
    <d v="2012-08-23T00:00:00"/>
    <m/>
    <s v="Gustavo Guzman"/>
    <n v="3"/>
    <s v="CASITA"/>
    <x v="8"/>
    <x v="0"/>
  </r>
  <r>
    <n v="1198"/>
    <x v="3"/>
    <x v="0"/>
    <s v="T310"/>
    <s v="1190003339"/>
    <s v="TFJ635"/>
    <s v="Maalas Condicioes"/>
    <x v="3"/>
    <x v="0"/>
    <x v="19"/>
    <s v="FCH1509860A"/>
    <n v="12556"/>
    <d v="2012-08-23T00:00:00"/>
    <m/>
    <s v="Gustavo Guzman"/>
    <n v="3"/>
    <s v="CASITA"/>
    <x v="8"/>
    <x v="0"/>
  </r>
  <r>
    <n v="1199"/>
    <x v="3"/>
    <x v="0"/>
    <s v="T311"/>
    <s v="1190003004"/>
    <s v="TFJ292"/>
    <s v="Maalas Condicioes"/>
    <x v="3"/>
    <x v="0"/>
    <x v="19"/>
    <s v="FCH15198DCW"/>
    <n v="9609"/>
    <d v="2011-07-20T00:00:00"/>
    <m/>
    <s v="Gustavo Guzman"/>
    <n v="3"/>
    <s v="CASITA"/>
    <x v="1"/>
    <x v="0"/>
  </r>
  <r>
    <n v="1200"/>
    <x v="3"/>
    <x v="0"/>
    <s v="T312"/>
    <s v="1190003354"/>
    <s v="TFJ650"/>
    <s v="Maalas Condicioes"/>
    <x v="3"/>
    <x v="0"/>
    <x v="19"/>
    <s v="FCH15098513"/>
    <n v="12556"/>
    <d v="2012-08-23T00:00:00"/>
    <m/>
    <s v="Gustavo Guzman"/>
    <n v="3"/>
    <s v="CASITA"/>
    <x v="8"/>
    <x v="0"/>
  </r>
  <r>
    <n v="1319"/>
    <x v="3"/>
    <x v="0"/>
    <s v="T496"/>
    <s v="1190002993"/>
    <s v="TFJ281"/>
    <s v="Maalas Condicioes"/>
    <x v="3"/>
    <x v="0"/>
    <x v="19"/>
    <s v="FCH15198BXW"/>
    <n v="9609"/>
    <d v="2011-07-20T00:00:00"/>
    <m/>
    <s v="Gustavo Guzman"/>
    <n v="3"/>
    <s v="CASITA"/>
    <x v="1"/>
    <x v="0"/>
  </r>
  <r>
    <n v="1320"/>
    <x v="3"/>
    <x v="0"/>
    <s v="T498"/>
    <s v="1190003045"/>
    <s v="TFJ335"/>
    <s v="Maalas Condicioes"/>
    <x v="3"/>
    <x v="0"/>
    <x v="19"/>
    <s v="FCH15198UN6"/>
    <n v="9609"/>
    <d v="2011-07-20T00:00:00"/>
    <m/>
    <s v="Gustavo Guzman"/>
    <n v="3"/>
    <s v="CASITA"/>
    <x v="1"/>
    <x v="0"/>
  </r>
  <r>
    <n v="1321"/>
    <x v="3"/>
    <x v="0"/>
    <s v="T499"/>
    <s v="1190003007"/>
    <s v="TFJ295"/>
    <s v="Maalas Condicioes"/>
    <x v="3"/>
    <x v="0"/>
    <x v="19"/>
    <s v="FCH15198C3T"/>
    <n v="9609"/>
    <d v="2011-07-20T00:00:00"/>
    <m/>
    <s v="Gustavo Guzman"/>
    <n v="3"/>
    <s v="CASITA"/>
    <x v="1"/>
    <x v="0"/>
  </r>
  <r>
    <n v="1322"/>
    <x v="3"/>
    <x v="0"/>
    <s v="T500"/>
    <s v="1190003154"/>
    <s v="TFJ449"/>
    <s v="Maalas Condicioes"/>
    <x v="3"/>
    <x v="0"/>
    <x v="19"/>
    <s v="FCH15198UVX"/>
    <n v="9609"/>
    <d v="2011-07-20T00:00:00"/>
    <m/>
    <s v="Gustavo Guzman"/>
    <n v="3"/>
    <s v="CASITA"/>
    <x v="1"/>
    <x v="0"/>
  </r>
  <r>
    <n v="1323"/>
    <x v="3"/>
    <x v="0"/>
    <s v="T501"/>
    <s v="1190003369"/>
    <s v="TFJ665"/>
    <s v="Maalas Condicioes"/>
    <x v="3"/>
    <x v="0"/>
    <x v="19"/>
    <s v="FCH1509834C"/>
    <n v="12556"/>
    <d v="2012-08-23T00:00:00"/>
    <m/>
    <s v="Gustavo Guzman"/>
    <n v="3"/>
    <s v="CASITA"/>
    <x v="8"/>
    <x v="0"/>
  </r>
  <r>
    <n v="1324"/>
    <x v="3"/>
    <x v="0"/>
    <s v="T502"/>
    <s v="1190003030"/>
    <s v="TFJ318"/>
    <s v="Maalas Condicioes"/>
    <x v="3"/>
    <x v="0"/>
    <x v="19"/>
    <s v="FCH151791ZF"/>
    <n v="9609"/>
    <d v="2011-07-20T00:00:00"/>
    <m/>
    <s v="Gustavo Guzman"/>
    <n v="3"/>
    <s v="CASITA"/>
    <x v="1"/>
    <x v="0"/>
  </r>
  <r>
    <n v="1325"/>
    <x v="3"/>
    <x v="0"/>
    <s v="T503"/>
    <s v="1190003244"/>
    <s v="TFJ539"/>
    <s v="Maalas Condicioes"/>
    <x v="3"/>
    <x v="0"/>
    <x v="19"/>
    <s v="FCH15198C86"/>
    <n v="9609"/>
    <d v="2011-07-20T00:00:00"/>
    <m/>
    <s v="Gustavo Guzman"/>
    <n v="3"/>
    <s v="CASITA"/>
    <x v="1"/>
    <x v="0"/>
  </r>
  <r>
    <n v="1326"/>
    <x v="3"/>
    <x v="0"/>
    <s v="T504"/>
    <s v="1190002856"/>
    <s v="TFJ144"/>
    <s v="Maalas Condicioes"/>
    <x v="3"/>
    <x v="0"/>
    <x v="19"/>
    <s v="FCH15198XF1"/>
    <n v="9609"/>
    <d v="2011-07-20T00:00:00"/>
    <m/>
    <s v="Gustavo Guzman"/>
    <n v="3"/>
    <s v="CASITA"/>
    <x v="1"/>
    <x v="0"/>
  </r>
  <r>
    <n v="1327"/>
    <x v="3"/>
    <x v="0"/>
    <s v="T505"/>
    <s v="1190003017"/>
    <s v="TFJ305"/>
    <s v="Maalas Condicioes"/>
    <x v="3"/>
    <x v="0"/>
    <x v="19"/>
    <s v="FCH15189EMJ"/>
    <n v="9609"/>
    <d v="2011-07-20T00:00:00"/>
    <m/>
    <s v="Gustavo Guzman"/>
    <n v="3"/>
    <s v="CASITA"/>
    <x v="1"/>
    <x v="0"/>
  </r>
  <r>
    <n v="1328"/>
    <x v="3"/>
    <x v="0"/>
    <s v="T506"/>
    <s v="1190003477"/>
    <s v="TFJ773"/>
    <s v="Maalas Condicioes"/>
    <x v="3"/>
    <x v="0"/>
    <x v="19"/>
    <s v="FCH151792M2"/>
    <n v="9609"/>
    <d v="2011-07-20T00:00:00"/>
    <m/>
    <s v="Gustavo Guzman"/>
    <n v="3"/>
    <s v="CASITA"/>
    <x v="1"/>
    <x v="0"/>
  </r>
  <r>
    <n v="1329"/>
    <x v="3"/>
    <x v="0"/>
    <s v="T507"/>
    <s v="1190003197"/>
    <s v="TFJ492"/>
    <s v="Maalas Condicioes"/>
    <x v="3"/>
    <x v="0"/>
    <x v="19"/>
    <s v="FCH15198WEJ"/>
    <n v="9609"/>
    <d v="2011-07-20T00:00:00"/>
    <m/>
    <s v="Gustavo Guzman"/>
    <n v="3"/>
    <s v="CASITA"/>
    <x v="1"/>
    <x v="0"/>
  </r>
  <r>
    <n v="1330"/>
    <x v="3"/>
    <x v="0"/>
    <s v="T508"/>
    <s v="1190003371"/>
    <s v="TFJ667"/>
    <s v="Maalas Condicioes"/>
    <x v="3"/>
    <x v="0"/>
    <x v="19"/>
    <s v="FCH150984BR"/>
    <n v="12556"/>
    <d v="2012-08-23T00:00:00"/>
    <m/>
    <s v="Gustavo Guzman"/>
    <n v="3"/>
    <s v="CASITA"/>
    <x v="8"/>
    <x v="0"/>
  </r>
  <r>
    <n v="1331"/>
    <x v="3"/>
    <x v="0"/>
    <s v="T509"/>
    <s v="1190003449"/>
    <s v="TFJ745"/>
    <s v="Maalas Condicioes"/>
    <x v="3"/>
    <x v="0"/>
    <x v="19"/>
    <s v="FCH15198Y53"/>
    <n v="9609"/>
    <d v="2011-07-20T00:00:00"/>
    <m/>
    <s v="Gustavo Guzman"/>
    <n v="3"/>
    <s v="CASITA"/>
    <x v="1"/>
    <x v="0"/>
  </r>
  <r>
    <n v="1332"/>
    <x v="3"/>
    <x v="0"/>
    <s v="T510"/>
    <s v="1190003302"/>
    <s v="TFJ598"/>
    <s v="Maalas Condicioes"/>
    <x v="3"/>
    <x v="0"/>
    <x v="19"/>
    <s v="FCH15109AFS"/>
    <n v="12556"/>
    <d v="2012-08-23T00:00:00"/>
    <m/>
    <s v="Gustavo Guzman"/>
    <n v="3"/>
    <s v="CASITA"/>
    <x v="8"/>
    <x v="0"/>
  </r>
  <r>
    <n v="1335"/>
    <x v="3"/>
    <x v="0"/>
    <s v="T520"/>
    <s v="1190002881"/>
    <s v="TFJ169"/>
    <s v="Maalas Condicioes"/>
    <x v="3"/>
    <x v="0"/>
    <x v="19"/>
    <s v="FCH15198XEP"/>
    <n v="9609"/>
    <d v="2011-07-20T00:00:00"/>
    <m/>
    <s v="Gustavo Guzman"/>
    <n v="3"/>
    <s v="CASITA"/>
    <x v="1"/>
    <x v="0"/>
  </r>
  <r>
    <n v="1336"/>
    <x v="3"/>
    <x v="0"/>
    <s v="T521"/>
    <s v="1190003063"/>
    <s v="TFJ354"/>
    <s v="Maalas Condicioes"/>
    <x v="3"/>
    <x v="0"/>
    <x v="19"/>
    <s v="FCH152080ZE"/>
    <n v="9609"/>
    <d v="2011-07-20T00:00:00"/>
    <m/>
    <s v="Gustavo Guzman"/>
    <n v="3"/>
    <s v="CASITA"/>
    <x v="1"/>
    <x v="0"/>
  </r>
  <r>
    <n v="1337"/>
    <x v="3"/>
    <x v="0"/>
    <s v="T522"/>
    <s v="1190002995"/>
    <s v="TFJ283"/>
    <s v="Maalas Condicioes"/>
    <x v="3"/>
    <x v="0"/>
    <x v="19"/>
    <s v="FCH15189BBD"/>
    <n v="9609"/>
    <d v="2011-07-20T00:00:00"/>
    <m/>
    <s v="Gustavo Guzman"/>
    <n v="3"/>
    <s v="CASITA"/>
    <x v="1"/>
    <x v="0"/>
  </r>
  <r>
    <n v="1338"/>
    <x v="3"/>
    <x v="0"/>
    <s v="T523"/>
    <s v="1190003473"/>
    <s v="TFJ769"/>
    <s v="Maalas Condicioes"/>
    <x v="3"/>
    <x v="0"/>
    <x v="19"/>
    <s v="FCH15188TK9"/>
    <n v="9609"/>
    <d v="2011-07-20T00:00:00"/>
    <m/>
    <s v="Gustavo Guzman"/>
    <n v="3"/>
    <s v="CASITA"/>
    <x v="1"/>
    <x v="0"/>
  </r>
  <r>
    <n v="1339"/>
    <x v="3"/>
    <x v="0"/>
    <s v="T524"/>
    <s v="1190003215"/>
    <s v="TFJ510"/>
    <s v="Maalas Condicioes"/>
    <x v="3"/>
    <x v="0"/>
    <x v="19"/>
    <s v="FCH15198WM0"/>
    <n v="9609"/>
    <d v="2011-07-20T00:00:00"/>
    <m/>
    <s v="Gustavo Guzman"/>
    <n v="3"/>
    <s v="CASITA"/>
    <x v="1"/>
    <x v="0"/>
  </r>
  <r>
    <n v="1340"/>
    <x v="3"/>
    <x v="0"/>
    <s v="T525"/>
    <s v="1190003009"/>
    <s v="TFJ297"/>
    <s v="Maalas Condicioes"/>
    <x v="3"/>
    <x v="0"/>
    <x v="19"/>
    <s v="FCH15198USR"/>
    <n v="9609"/>
    <d v="2011-07-20T00:00:00"/>
    <m/>
    <s v="Gustavo Guzman"/>
    <n v="3"/>
    <s v="CASITA"/>
    <x v="1"/>
    <x v="0"/>
  </r>
  <r>
    <n v="1341"/>
    <x v="3"/>
    <x v="0"/>
    <s v="T526"/>
    <s v="1190002867"/>
    <s v="TFJ155"/>
    <s v="Maalas Condicioes"/>
    <x v="3"/>
    <x v="0"/>
    <x v="19"/>
    <s v="FCH15188W2R"/>
    <n v="9609"/>
    <d v="2011-07-20T00:00:00"/>
    <m/>
    <s v="Gustavo Guzman"/>
    <n v="3"/>
    <s v="CASITA"/>
    <x v="1"/>
    <x v="0"/>
  </r>
  <r>
    <n v="1342"/>
    <x v="3"/>
    <x v="0"/>
    <s v="T527"/>
    <s v="1190003367"/>
    <s v="TFJ663"/>
    <s v="Maalas Condicioes"/>
    <x v="3"/>
    <x v="0"/>
    <x v="19"/>
    <s v="FCH15098XE1"/>
    <n v="12556"/>
    <d v="2012-08-23T00:00:00"/>
    <m/>
    <s v="Gustavo Guzman"/>
    <n v="3"/>
    <s v="CASITA"/>
    <x v="8"/>
    <x v="0"/>
  </r>
  <r>
    <n v="1343"/>
    <x v="3"/>
    <x v="0"/>
    <s v="T528"/>
    <s v="1190003254"/>
    <s v="TFJ550"/>
    <s v="Maalas Condicioes"/>
    <x v="3"/>
    <x v="0"/>
    <x v="19"/>
    <s v="FCH15198UV6"/>
    <n v="9609"/>
    <d v="2011-07-20T00:00:00"/>
    <m/>
    <s v="Gustavo Guzman"/>
    <n v="3"/>
    <s v="CASITA"/>
    <x v="1"/>
    <x v="0"/>
  </r>
  <r>
    <n v="1344"/>
    <x v="3"/>
    <x v="0"/>
    <s v="T529"/>
    <s v="1190003368"/>
    <s v="TFJ664"/>
    <s v="Maalas Condicioes"/>
    <x v="3"/>
    <x v="0"/>
    <x v="19"/>
    <s v="FCH15098YC0"/>
    <n v="12556"/>
    <d v="2012-08-23T00:00:00"/>
    <m/>
    <s v="Gustavo Guzman"/>
    <n v="3"/>
    <s v="CASITA"/>
    <x v="8"/>
    <x v="0"/>
  </r>
  <r>
    <n v="1345"/>
    <x v="3"/>
    <x v="0"/>
    <s v="T530"/>
    <s v="1190002905"/>
    <s v="TFJ193"/>
    <s v="Maalas Condicioes"/>
    <x v="3"/>
    <x v="0"/>
    <x v="19"/>
    <s v="FCH15198UV7"/>
    <n v="9609"/>
    <d v="2011-07-20T00:00:00"/>
    <m/>
    <s v="Gustavo Guzman"/>
    <n v="3"/>
    <s v="CASITA"/>
    <x v="1"/>
    <x v="0"/>
  </r>
  <r>
    <n v="1346"/>
    <x v="3"/>
    <x v="0"/>
    <s v="T531"/>
    <s v="1190003059"/>
    <s v="TFJ350"/>
    <s v="Maalas Condicioes"/>
    <x v="3"/>
    <x v="0"/>
    <x v="19"/>
    <s v="FCH15198CWY"/>
    <n v="9609"/>
    <d v="2011-07-20T00:00:00"/>
    <m/>
    <s v="Gustavo Guzman"/>
    <n v="3"/>
    <s v="CASITA"/>
    <x v="1"/>
    <x v="0"/>
  </r>
  <r>
    <n v="1347"/>
    <x v="3"/>
    <x v="0"/>
    <s v="T532"/>
    <s v="1190002920"/>
    <s v="TFJ208"/>
    <s v="Maalas Condicioes"/>
    <x v="3"/>
    <x v="0"/>
    <x v="19"/>
    <s v="FCH15198C7M"/>
    <n v="9609"/>
    <d v="2011-07-20T00:00:00"/>
    <m/>
    <s v="Gustavo Guzman"/>
    <n v="3"/>
    <s v="CASITA"/>
    <x v="1"/>
    <x v="0"/>
  </r>
  <r>
    <n v="1348"/>
    <x v="3"/>
    <x v="0"/>
    <s v="T533"/>
    <s v="1190003241"/>
    <s v="TFJ536"/>
    <s v="Maalas Condicioes"/>
    <x v="3"/>
    <x v="0"/>
    <x v="19"/>
    <s v="FCH15198Y0E"/>
    <n v="9609"/>
    <d v="2011-07-20T00:00:00"/>
    <m/>
    <s v="Gustavo Guzman"/>
    <n v="3"/>
    <s v="CASITA"/>
    <x v="1"/>
    <x v="0"/>
  </r>
  <r>
    <n v="1350"/>
    <x v="3"/>
    <x v="0"/>
    <s v="T536"/>
    <s v="1190003222"/>
    <s v="TFJ517"/>
    <s v="Maalas Condicioes"/>
    <x v="3"/>
    <x v="0"/>
    <x v="19"/>
    <s v="FCH15198YHM"/>
    <n v="9609"/>
    <d v="2011-07-20T00:00:00"/>
    <m/>
    <s v="Gustavo Guzman"/>
    <n v="3"/>
    <s v="CASITA"/>
    <x v="1"/>
    <x v="0"/>
  </r>
  <r>
    <n v="1351"/>
    <x v="3"/>
    <x v="0"/>
    <s v="T537"/>
    <s v="1190003201"/>
    <s v="TFJ496"/>
    <s v="Maalas Condicioes"/>
    <x v="3"/>
    <x v="0"/>
    <x v="19"/>
    <s v="FCH15198UU4"/>
    <n v="9609"/>
    <d v="2011-07-20T00:00:00"/>
    <m/>
    <s v="Gustavo Guzman"/>
    <n v="3"/>
    <s v="CASITA"/>
    <x v="1"/>
    <x v="0"/>
  </r>
  <r>
    <n v="1352"/>
    <x v="3"/>
    <x v="0"/>
    <s v="T538"/>
    <s v="1190002840"/>
    <s v="TFJ128"/>
    <s v="Maalas Condicioes"/>
    <x v="3"/>
    <x v="0"/>
    <x v="19"/>
    <s v="FCH15188VR7"/>
    <n v="9609"/>
    <d v="2011-07-20T00:00:00"/>
    <m/>
    <s v="Gustavo Guzman"/>
    <n v="3"/>
    <s v="CASITA"/>
    <x v="1"/>
    <x v="0"/>
  </r>
  <r>
    <n v="1353"/>
    <x v="3"/>
    <x v="0"/>
    <s v="T539"/>
    <s v="1190003224"/>
    <s v="TFJ519"/>
    <s v="Maalas Condicioes"/>
    <x v="3"/>
    <x v="0"/>
    <x v="19"/>
    <s v="FCH15198C3Y"/>
    <n v="9609"/>
    <d v="2011-07-20T00:00:00"/>
    <m/>
    <s v="Gustavo Guzman"/>
    <n v="3"/>
    <s v="CASITA"/>
    <x v="1"/>
    <x v="0"/>
  </r>
  <r>
    <n v="1354"/>
    <x v="3"/>
    <x v="0"/>
    <s v="T540"/>
    <s v="1190002949"/>
    <s v="TFJ237"/>
    <s v="Maalas Condicioes"/>
    <x v="3"/>
    <x v="0"/>
    <x v="19"/>
    <s v="FCH15198WLT"/>
    <n v="9609"/>
    <d v="2011-07-20T00:00:00"/>
    <m/>
    <s v="Gustavo Guzman"/>
    <n v="3"/>
    <s v="CASITA"/>
    <x v="1"/>
    <x v="0"/>
  </r>
  <r>
    <n v="1355"/>
    <x v="3"/>
    <x v="0"/>
    <s v="T541"/>
    <s v="1190003218"/>
    <s v="TFJ513"/>
    <s v="Maalas Condicioes"/>
    <x v="3"/>
    <x v="0"/>
    <x v="19"/>
    <s v="FCH15198W1X"/>
    <n v="9609"/>
    <d v="2011-07-20T00:00:00"/>
    <m/>
    <s v="Gustavo Guzman"/>
    <n v="3"/>
    <s v="CASITA"/>
    <x v="1"/>
    <x v="0"/>
  </r>
  <r>
    <n v="1356"/>
    <x v="3"/>
    <x v="0"/>
    <s v="T542"/>
    <s v="1190003221"/>
    <s v="TFJ516"/>
    <s v="Maalas Condicioes"/>
    <x v="3"/>
    <x v="0"/>
    <x v="19"/>
    <s v="FCH15198XYZ"/>
    <n v="9609"/>
    <d v="2011-07-20T00:00:00"/>
    <m/>
    <s v="Gustavo Guzman"/>
    <n v="3"/>
    <s v="CASITA"/>
    <x v="1"/>
    <x v="0"/>
  </r>
  <r>
    <n v="1357"/>
    <x v="3"/>
    <x v="0"/>
    <s v="T543"/>
    <s v="1190003122"/>
    <s v="TFJ417"/>
    <s v="Maalas Condicioes"/>
    <x v="3"/>
    <x v="0"/>
    <x v="19"/>
    <s v="FCH1520813M"/>
    <n v="9609"/>
    <d v="2011-07-20T00:00:00"/>
    <m/>
    <s v="Gustavo Guzman"/>
    <n v="3"/>
    <s v="CASITA"/>
    <x v="1"/>
    <x v="0"/>
  </r>
  <r>
    <n v="1358"/>
    <x v="3"/>
    <x v="0"/>
    <s v="T544"/>
    <n v="1190003236"/>
    <s v="S/T"/>
    <s v="Maalas Condicioes"/>
    <x v="3"/>
    <x v="0"/>
    <x v="19"/>
    <s v="FCH15188BP2"/>
    <n v="9609"/>
    <d v="2011-07-20T00:00:00"/>
    <m/>
    <s v="Gustavo Guzman"/>
    <n v="3"/>
    <s v="CASITA"/>
    <x v="1"/>
    <x v="0"/>
  </r>
  <r>
    <n v="1359"/>
    <x v="3"/>
    <x v="0"/>
    <s v="T545"/>
    <s v="1190003374"/>
    <s v="TFJ670"/>
    <s v="Maalas Condicioes"/>
    <x v="3"/>
    <x v="0"/>
    <x v="19"/>
    <s v="FCH151087LQ"/>
    <n v="12556"/>
    <d v="2012-08-23T00:00:00"/>
    <m/>
    <s v="Gustavo Guzman"/>
    <n v="3"/>
    <s v="CASITA"/>
    <x v="8"/>
    <x v="0"/>
  </r>
  <r>
    <n v="1360"/>
    <x v="3"/>
    <x v="0"/>
    <s v="T546"/>
    <s v="1190002948"/>
    <s v="TFJ236"/>
    <s v="Maalas Condicioes"/>
    <x v="3"/>
    <x v="0"/>
    <x v="19"/>
    <s v="FCH15198UV8"/>
    <n v="9609"/>
    <d v="2011-07-20T00:00:00"/>
    <m/>
    <s v="Gustavo Guzman"/>
    <n v="3"/>
    <s v="CASITA"/>
    <x v="1"/>
    <x v="0"/>
  </r>
  <r>
    <n v="1361"/>
    <x v="3"/>
    <x v="0"/>
    <s v="T547"/>
    <s v="1190003178"/>
    <s v="TFJ473"/>
    <s v="Maalas Condicioes"/>
    <x v="3"/>
    <x v="0"/>
    <x v="19"/>
    <s v="FCH15198UVB"/>
    <n v="9609"/>
    <d v="2011-07-20T00:00:00"/>
    <m/>
    <s v="Gustavo Guzman"/>
    <n v="3"/>
    <s v="CASITA"/>
    <x v="1"/>
    <x v="0"/>
  </r>
  <r>
    <n v="1362"/>
    <x v="3"/>
    <x v="0"/>
    <s v="T548"/>
    <s v="1190003202"/>
    <s v="TFJ497"/>
    <s v="Maalas Condicioes"/>
    <x v="3"/>
    <x v="0"/>
    <x v="19"/>
    <s v="FCH15188SE5"/>
    <n v="9609"/>
    <d v="2011-07-20T00:00:00"/>
    <m/>
    <s v="Gustavo Guzman"/>
    <n v="3"/>
    <s v="CASITA"/>
    <x v="1"/>
    <x v="0"/>
  </r>
  <r>
    <n v="1363"/>
    <x v="3"/>
    <x v="0"/>
    <s v="T549"/>
    <s v="1190003479"/>
    <s v="TFJ775"/>
    <s v="Maalas Condicioes"/>
    <x v="3"/>
    <x v="0"/>
    <x v="19"/>
    <s v="FCH151793MS"/>
    <n v="9609"/>
    <d v="2011-07-20T00:00:00"/>
    <m/>
    <s v="Gustavo Guzman"/>
    <n v="3"/>
    <s v="CASITA"/>
    <x v="1"/>
    <x v="0"/>
  </r>
  <r>
    <n v="1364"/>
    <x v="3"/>
    <x v="0"/>
    <s v="T550"/>
    <s v="1190002923"/>
    <s v="TFJ211"/>
    <s v="Maalas Condicioes"/>
    <x v="3"/>
    <x v="0"/>
    <x v="19"/>
    <s v="FCH15208171"/>
    <n v="9609"/>
    <d v="2011-07-20T00:00:00"/>
    <m/>
    <s v="Gustavo Guzman"/>
    <n v="3"/>
    <s v="CASITA"/>
    <x v="1"/>
    <x v="0"/>
  </r>
  <r>
    <n v="1365"/>
    <x v="3"/>
    <x v="0"/>
    <s v="T551"/>
    <s v="1190002794"/>
    <s v="TFJ094"/>
    <s v="Maalas Condicioes"/>
    <x v="3"/>
    <x v="0"/>
    <x v="19"/>
    <s v="FCH151792P2"/>
    <n v="9609"/>
    <d v="2011-07-20T00:00:00"/>
    <m/>
    <s v="Gustavo Guzman"/>
    <n v="3"/>
    <s v="CASITA"/>
    <x v="1"/>
    <x v="0"/>
  </r>
  <r>
    <n v="1366"/>
    <x v="3"/>
    <x v="0"/>
    <s v="T552"/>
    <s v="1190003304"/>
    <s v="TFJ600"/>
    <s v="Maalas Condicioes"/>
    <x v="3"/>
    <x v="0"/>
    <x v="19"/>
    <s v="FCH151089WS"/>
    <n v="12556"/>
    <d v="2012-08-23T00:00:00"/>
    <m/>
    <s v="Gustavo Guzman"/>
    <n v="3"/>
    <s v="CASITA"/>
    <x v="8"/>
    <x v="0"/>
  </r>
  <r>
    <n v="1367"/>
    <x v="3"/>
    <x v="0"/>
    <s v="T554"/>
    <s v="1190003294"/>
    <s v="TFJ590"/>
    <s v="Maalas Condicioes"/>
    <x v="3"/>
    <x v="0"/>
    <x v="19"/>
    <s v="FCH15188UDM"/>
    <n v="9609"/>
    <d v="2011-07-20T00:00:00"/>
    <m/>
    <s v="Gustavo Guzman"/>
    <n v="3"/>
    <s v="CASITA"/>
    <x v="1"/>
    <x v="0"/>
  </r>
  <r>
    <n v="1368"/>
    <x v="3"/>
    <x v="0"/>
    <s v="T555"/>
    <s v="1190002820"/>
    <s v="TFJ107"/>
    <s v="Maalas Condicioes"/>
    <x v="3"/>
    <x v="0"/>
    <x v="19"/>
    <s v="FCH15178H2T"/>
    <n v="9609"/>
    <d v="2011-07-20T00:00:00"/>
    <m/>
    <s v="Gustavo Guzman"/>
    <n v="3"/>
    <s v="CASITA"/>
    <x v="1"/>
    <x v="0"/>
  </r>
  <r>
    <n v="1369"/>
    <x v="3"/>
    <x v="0"/>
    <s v="T556"/>
    <s v="1190003053"/>
    <s v="TFJ344"/>
    <s v="Maalas Condicioes"/>
    <x v="3"/>
    <x v="0"/>
    <x v="19"/>
    <s v="FCH15198CSY"/>
    <n v="9609"/>
    <d v="2011-07-20T00:00:00"/>
    <m/>
    <s v="Gustavo Guzman"/>
    <n v="3"/>
    <s v="CASITA"/>
    <x v="1"/>
    <x v="0"/>
  </r>
  <r>
    <n v="1370"/>
    <x v="3"/>
    <x v="0"/>
    <s v="T557"/>
    <s v="1190002819"/>
    <s v="TFJ106"/>
    <s v="Maalas Condicioes"/>
    <x v="3"/>
    <x v="0"/>
    <x v="19"/>
    <s v="FCH151792K4"/>
    <n v="9609"/>
    <d v="2011-07-20T00:00:00"/>
    <m/>
    <s v="Gustavo Guzman"/>
    <n v="3"/>
    <s v="CASITA"/>
    <x v="1"/>
    <x v="0"/>
  </r>
  <r>
    <n v="1371"/>
    <x v="3"/>
    <x v="0"/>
    <s v="T558"/>
    <s v="1190003331"/>
    <s v="TFJ627"/>
    <s v="Maalas Condicioes"/>
    <x v="3"/>
    <x v="0"/>
    <x v="19"/>
    <s v="FCH1504BC4B"/>
    <n v="12556"/>
    <d v="2012-08-23T00:00:00"/>
    <m/>
    <s v="Gustavo Guzman"/>
    <n v="3"/>
    <s v="CASITA"/>
    <x v="8"/>
    <x v="0"/>
  </r>
  <r>
    <n v="1372"/>
    <x v="3"/>
    <x v="0"/>
    <s v="T559"/>
    <s v="1190002823"/>
    <s v="TFJ110"/>
    <s v="Maalas Condicioes"/>
    <x v="3"/>
    <x v="0"/>
    <x v="19"/>
    <s v="FCH15198CH0"/>
    <n v="9609"/>
    <d v="2011-07-20T00:00:00"/>
    <m/>
    <s v="Gustavo Guzman"/>
    <n v="3"/>
    <s v="CASITA"/>
    <x v="1"/>
    <x v="0"/>
  </r>
  <r>
    <n v="1373"/>
    <x v="3"/>
    <x v="0"/>
    <s v="T561"/>
    <s v="1190003259"/>
    <s v="TFJ555"/>
    <s v="Maalas Condicioes"/>
    <x v="3"/>
    <x v="0"/>
    <x v="19"/>
    <s v="FCH15198WLV"/>
    <n v="9609"/>
    <d v="2011-07-20T00:00:00"/>
    <m/>
    <s v="Gustavo Guzman"/>
    <n v="3"/>
    <s v="CASITA"/>
    <x v="1"/>
    <x v="0"/>
  </r>
  <r>
    <n v="1374"/>
    <x v="3"/>
    <x v="0"/>
    <s v="T563"/>
    <s v="1190002777"/>
    <s v="TFJ077"/>
    <s v="Maalas Condicioes"/>
    <x v="3"/>
    <x v="0"/>
    <x v="19"/>
    <s v="FCH15198CDY"/>
    <n v="9609"/>
    <d v="2011-07-20T00:00:00"/>
    <m/>
    <s v="Gustavo Guzman"/>
    <n v="3"/>
    <s v="CASITA"/>
    <x v="1"/>
    <x v="0"/>
  </r>
  <r>
    <n v="1375"/>
    <x v="3"/>
    <x v="0"/>
    <s v="T564"/>
    <n v="1190003162"/>
    <s v="S/T"/>
    <s v="Maalas Condicioes"/>
    <x v="3"/>
    <x v="0"/>
    <x v="19"/>
    <s v="FCH15198CPE"/>
    <n v="9609"/>
    <d v="2011-07-20T00:00:00"/>
    <m/>
    <s v="Gustavo Guzman"/>
    <n v="3"/>
    <s v="CASITA"/>
    <x v="1"/>
    <x v="0"/>
  </r>
  <r>
    <n v="1376"/>
    <x v="3"/>
    <x v="0"/>
    <s v="T565"/>
    <s v="1190003095"/>
    <s v="TFJ386"/>
    <s v="Maalas Condicioes"/>
    <x v="3"/>
    <x v="0"/>
    <x v="19"/>
    <s v="FCH15188TM1"/>
    <n v="9609"/>
    <d v="2011-07-20T00:00:00"/>
    <m/>
    <s v="Gustavo Guzman"/>
    <n v="3"/>
    <s v="CASITA"/>
    <x v="1"/>
    <x v="0"/>
  </r>
  <r>
    <n v="1377"/>
    <x v="3"/>
    <x v="0"/>
    <s v="T566"/>
    <s v="1190002795"/>
    <s v="TFJ095"/>
    <s v="Maalas Condicioes"/>
    <x v="3"/>
    <x v="0"/>
    <x v="19"/>
    <s v="FCH151791C3"/>
    <n v="9609"/>
    <d v="2011-07-20T00:00:00"/>
    <m/>
    <s v="Gustavo Guzman"/>
    <n v="3"/>
    <s v="CASITA"/>
    <x v="1"/>
    <x v="0"/>
  </r>
  <r>
    <n v="1378"/>
    <x v="3"/>
    <x v="0"/>
    <s v="T568"/>
    <s v="1190003280"/>
    <s v="TFJ576"/>
    <s v="Maalas Condicioes"/>
    <x v="3"/>
    <x v="0"/>
    <x v="19"/>
    <s v="FCH15198Y06"/>
    <n v="9609"/>
    <d v="2011-07-20T00:00:00"/>
    <m/>
    <s v="Gustavo Guzman"/>
    <n v="3"/>
    <s v="CASITA"/>
    <x v="1"/>
    <x v="0"/>
  </r>
  <r>
    <n v="1379"/>
    <x v="3"/>
    <x v="0"/>
    <s v="T569"/>
    <s v="1190002865"/>
    <s v="TFJ153"/>
    <s v="Maalas Condicioes"/>
    <x v="3"/>
    <x v="0"/>
    <x v="19"/>
    <s v="FCH15198DEA"/>
    <n v="9609"/>
    <d v="2011-07-20T00:00:00"/>
    <m/>
    <s v="Gustavo Guzman"/>
    <n v="3"/>
    <s v="CASITA"/>
    <x v="1"/>
    <x v="0"/>
  </r>
  <r>
    <n v="1380"/>
    <x v="3"/>
    <x v="0"/>
    <s v="T570"/>
    <s v="1190002964"/>
    <s v="TFJ252"/>
    <s v="Maalas Condicioes"/>
    <x v="3"/>
    <x v="0"/>
    <x v="19"/>
    <s v="FCH15198CJ3"/>
    <n v="9609"/>
    <d v="2011-07-20T00:00:00"/>
    <m/>
    <s v="Gustavo Guzman"/>
    <n v="3"/>
    <s v="CASITA"/>
    <x v="1"/>
    <x v="0"/>
  </r>
  <r>
    <n v="1381"/>
    <x v="3"/>
    <x v="0"/>
    <s v="T571"/>
    <s v="1190002872"/>
    <s v="TFJ160"/>
    <s v="Maalas Condicioes"/>
    <x v="3"/>
    <x v="0"/>
    <x v="19"/>
    <s v="FCH15198UVQ"/>
    <n v="9609"/>
    <d v="2011-07-20T00:00:00"/>
    <m/>
    <s v="Gustavo Guzman"/>
    <n v="3"/>
    <s v="CASITA"/>
    <x v="1"/>
    <x v="0"/>
  </r>
  <r>
    <n v="1382"/>
    <x v="3"/>
    <x v="0"/>
    <s v="T572"/>
    <s v="1190002767"/>
    <s v="TFJ066"/>
    <s v="Maalas Condicioes"/>
    <x v="3"/>
    <x v="0"/>
    <x v="19"/>
    <s v="FCH15198C43"/>
    <n v="9609"/>
    <d v="2011-07-20T00:00:00"/>
    <m/>
    <s v="Gustavo Guzman"/>
    <n v="3"/>
    <s v="CASITA"/>
    <x v="1"/>
    <x v="0"/>
  </r>
  <r>
    <n v="1383"/>
    <x v="3"/>
    <x v="0"/>
    <s v="T573"/>
    <s v="1190003252"/>
    <s v="TFJ548"/>
    <s v="Maalas Condicioes"/>
    <x v="3"/>
    <x v="0"/>
    <x v="19"/>
    <s v="FCH15198X3L"/>
    <n v="9609"/>
    <d v="2011-07-20T00:00:00"/>
    <m/>
    <s v="Gustavo Guzman"/>
    <n v="3"/>
    <s v="CASITA"/>
    <x v="1"/>
    <x v="0"/>
  </r>
  <r>
    <n v="1384"/>
    <x v="3"/>
    <x v="0"/>
    <s v="T574"/>
    <s v="1190002769"/>
    <s v="TFJ068"/>
    <s v="Maalas Condicioes"/>
    <x v="3"/>
    <x v="0"/>
    <x v="19"/>
    <s v="FCH15198CE0"/>
    <n v="9609"/>
    <d v="2011-07-20T00:00:00"/>
    <m/>
    <s v="Gustavo Guzman"/>
    <n v="3"/>
    <s v="CASITA"/>
    <x v="1"/>
    <x v="0"/>
  </r>
  <r>
    <n v="1385"/>
    <x v="3"/>
    <x v="0"/>
    <s v="T575"/>
    <s v="1190002971"/>
    <s v="TFJ259"/>
    <s v="Maalas Condicioes"/>
    <x v="3"/>
    <x v="0"/>
    <x v="19"/>
    <s v="FCH15208150"/>
    <n v="9609"/>
    <d v="2011-07-20T00:00:00"/>
    <m/>
    <s v="Gustavo Guzman"/>
    <n v="3"/>
    <s v="CASITA"/>
    <x v="1"/>
    <x v="0"/>
  </r>
  <r>
    <n v="1386"/>
    <x v="3"/>
    <x v="0"/>
    <s v="T576"/>
    <s v="1190002765"/>
    <s v="TFJ064"/>
    <s v="Maalas Condicioes"/>
    <x v="3"/>
    <x v="0"/>
    <x v="19"/>
    <s v="FCH15198CF3"/>
    <n v="9609"/>
    <d v="2011-07-20T00:00:00"/>
    <m/>
    <s v="Gustavo Guzman"/>
    <n v="3"/>
    <s v="CASITA"/>
    <x v="1"/>
    <x v="0"/>
  </r>
  <r>
    <n v="1387"/>
    <x v="3"/>
    <x v="0"/>
    <s v="T577"/>
    <s v="1190002963"/>
    <s v="TFJ251"/>
    <s v="Maalas Condicioes"/>
    <x v="3"/>
    <x v="0"/>
    <x v="19"/>
    <s v="FCH15198XEH"/>
    <n v="9609"/>
    <d v="2011-07-20T00:00:00"/>
    <m/>
    <s v="Gustavo Guzman"/>
    <n v="3"/>
    <s v="CASITA"/>
    <x v="1"/>
    <x v="0"/>
  </r>
  <r>
    <n v="1388"/>
    <x v="3"/>
    <x v="0"/>
    <s v="T578"/>
    <s v="1190003375"/>
    <s v="TFJ671"/>
    <s v="Maalas Condicioes"/>
    <x v="3"/>
    <x v="0"/>
    <x v="19"/>
    <s v="FCH15049PP8"/>
    <n v="12556"/>
    <d v="2012-08-23T00:00:00"/>
    <m/>
    <s v="Gustavo Guzman"/>
    <n v="3"/>
    <s v="CASITA"/>
    <x v="8"/>
    <x v="0"/>
  </r>
  <r>
    <n v="1406"/>
    <x v="3"/>
    <x v="0"/>
    <s v="T618"/>
    <s v="1190003047"/>
    <s v="TFJ337"/>
    <s v="Maalas Condicioes"/>
    <x v="3"/>
    <x v="0"/>
    <x v="19"/>
    <s v="FCH15198CXM"/>
    <n v="9609"/>
    <d v="2011-07-20T00:00:00"/>
    <m/>
    <s v="Gustavo Guzman"/>
    <n v="3"/>
    <s v="CASITA"/>
    <x v="1"/>
    <x v="0"/>
  </r>
  <r>
    <n v="1407"/>
    <x v="3"/>
    <x v="0"/>
    <s v="T620"/>
    <s v="1190003008"/>
    <s v="TFJ296"/>
    <s v="Maalas Condicioes"/>
    <x v="3"/>
    <x v="0"/>
    <x v="19"/>
    <s v="FCH15188VFE"/>
    <n v="9609"/>
    <d v="2011-07-20T00:00:00"/>
    <m/>
    <s v="Gustavo Guzman"/>
    <n v="3"/>
    <s v="CASITA"/>
    <x v="1"/>
    <x v="0"/>
  </r>
  <r>
    <n v="1408"/>
    <x v="3"/>
    <x v="0"/>
    <s v="T621"/>
    <s v="1190002958"/>
    <s v="TFJ246"/>
    <s v="Maalas Condicioes"/>
    <x v="3"/>
    <x v="0"/>
    <x v="19"/>
    <s v="FCH15198CPQ"/>
    <n v="9609"/>
    <d v="2011-07-20T00:00:00"/>
    <m/>
    <s v="Gustavo Guzman"/>
    <n v="3"/>
    <s v="CASITA"/>
    <x v="1"/>
    <x v="0"/>
  </r>
  <r>
    <n v="1409"/>
    <x v="3"/>
    <x v="0"/>
    <s v="T622"/>
    <s v="1190003319"/>
    <s v="TFJ615"/>
    <s v="Maalas Condicioes"/>
    <x v="3"/>
    <x v="0"/>
    <x v="19"/>
    <s v="FCH1439A2VM"/>
    <n v="12556"/>
    <d v="2012-08-23T00:00:00"/>
    <m/>
    <s v="Gustavo Guzman"/>
    <n v="3"/>
    <s v="CASITA"/>
    <x v="8"/>
    <x v="0"/>
  </r>
  <r>
    <n v="1410"/>
    <x v="3"/>
    <x v="0"/>
    <s v="T623"/>
    <s v="1190003462"/>
    <s v="TFJ758"/>
    <s v="Maalas Condicioes"/>
    <x v="3"/>
    <x v="0"/>
    <x v="19"/>
    <s v="FCH1520844M"/>
    <n v="9609"/>
    <d v="2011-07-20T00:00:00"/>
    <m/>
    <s v="Gustavo Guzman"/>
    <n v="3"/>
    <s v="CASITA"/>
    <x v="1"/>
    <x v="0"/>
  </r>
  <r>
    <n v="1411"/>
    <x v="3"/>
    <x v="0"/>
    <s v="T624"/>
    <s v="1190003180"/>
    <s v="TFJ475"/>
    <s v="Maalas Condicioes"/>
    <x v="3"/>
    <x v="0"/>
    <x v="19"/>
    <s v="FCH15189CMC"/>
    <n v="9609"/>
    <d v="2011-07-20T00:00:00"/>
    <m/>
    <s v="Gustavo Guzman"/>
    <n v="3"/>
    <s v="CASITA"/>
    <x v="1"/>
    <x v="0"/>
  </r>
  <r>
    <n v="1412"/>
    <x v="3"/>
    <x v="0"/>
    <s v="T625"/>
    <s v="1190002999"/>
    <s v="TFJ287"/>
    <s v="Maalas Condicioes"/>
    <x v="3"/>
    <x v="0"/>
    <x v="19"/>
    <s v="FCH15198UJ6"/>
    <n v="9609"/>
    <d v="2011-07-20T00:00:00"/>
    <m/>
    <s v="Gustavo Guzman"/>
    <n v="3"/>
    <s v="CASITA"/>
    <x v="1"/>
    <x v="0"/>
  </r>
  <r>
    <n v="1413"/>
    <x v="3"/>
    <x v="0"/>
    <s v="T626"/>
    <s v="1190003461"/>
    <s v="TFJ757"/>
    <s v="Maalas Condicioes"/>
    <x v="3"/>
    <x v="0"/>
    <x v="19"/>
    <s v="FCH15198WEK"/>
    <n v="9609"/>
    <d v="2011-07-20T00:00:00"/>
    <m/>
    <s v="Gustavo Guzman"/>
    <n v="3"/>
    <s v="CASITA"/>
    <x v="1"/>
    <x v="0"/>
  </r>
  <r>
    <n v="1414"/>
    <x v="3"/>
    <x v="0"/>
    <s v="T627"/>
    <n v="1190003267"/>
    <s v="S/T"/>
    <s v="Maalas Condicioes"/>
    <x v="3"/>
    <x v="0"/>
    <x v="19"/>
    <s v="FCH15198C3U"/>
    <n v="9609"/>
    <d v="2011-07-20T00:00:00"/>
    <m/>
    <s v="Gustavo Guzman"/>
    <n v="3"/>
    <s v="CASITA"/>
    <x v="1"/>
    <x v="0"/>
  </r>
  <r>
    <n v="1422"/>
    <x v="3"/>
    <x v="0"/>
    <s v="T639"/>
    <s v="1190002970"/>
    <s v="TFJ258"/>
    <s v="Maalas Condicioes"/>
    <x v="3"/>
    <x v="0"/>
    <x v="19"/>
    <s v="FCH15198C8J"/>
    <n v="9609"/>
    <d v="2011-07-20T00:00:00"/>
    <m/>
    <s v="Gustavo Guzman"/>
    <n v="3"/>
    <s v="CASITA"/>
    <x v="1"/>
    <x v="0"/>
  </r>
  <r>
    <n v="1423"/>
    <x v="3"/>
    <x v="0"/>
    <s v="T640"/>
    <s v="1190003327"/>
    <s v="TFJ623"/>
    <s v="Maalas Condicioes"/>
    <x v="3"/>
    <x v="0"/>
    <x v="19"/>
    <s v="FCH15098YAZ"/>
    <n v="12556"/>
    <d v="2012-08-23T00:00:00"/>
    <m/>
    <s v="Gustavo Guzman"/>
    <n v="3"/>
    <s v="CASITA"/>
    <x v="8"/>
    <x v="0"/>
  </r>
  <r>
    <n v="1424"/>
    <x v="3"/>
    <x v="0"/>
    <s v="T641"/>
    <s v="1190003171"/>
    <s v="TFJ466"/>
    <s v="Maalas Condicioes"/>
    <x v="3"/>
    <x v="0"/>
    <x v="19"/>
    <s v="FCH15198UU6"/>
    <n v="9609"/>
    <d v="2011-07-20T00:00:00"/>
    <m/>
    <s v="Gustavo Guzman"/>
    <n v="3"/>
    <s v="CASITA"/>
    <x v="1"/>
    <x v="0"/>
  </r>
  <r>
    <n v="1425"/>
    <x v="3"/>
    <x v="0"/>
    <s v="T642"/>
    <s v="1190002864"/>
    <s v="TFJ152"/>
    <s v="Maalas Condicioes"/>
    <x v="3"/>
    <x v="0"/>
    <x v="19"/>
    <s v="FCH15188VVS"/>
    <n v="9609"/>
    <d v="2011-07-20T00:00:00"/>
    <m/>
    <s v="Gustavo Guzman"/>
    <n v="3"/>
    <s v="CASITA"/>
    <x v="1"/>
    <x v="0"/>
  </r>
  <r>
    <n v="1426"/>
    <x v="3"/>
    <x v="0"/>
    <s v="T643"/>
    <s v="1190003056"/>
    <s v="TFJ347"/>
    <s v="Maalas Condicioes"/>
    <x v="3"/>
    <x v="0"/>
    <x v="19"/>
    <s v="FCH15198USS"/>
    <n v="9609"/>
    <d v="2011-07-20T00:00:00"/>
    <m/>
    <s v="Gustavo Guzman"/>
    <n v="3"/>
    <s v="CASITA"/>
    <x v="1"/>
    <x v="0"/>
  </r>
  <r>
    <n v="1427"/>
    <x v="3"/>
    <x v="0"/>
    <s v="T644"/>
    <s v="1190003355"/>
    <s v="TFJ651"/>
    <s v="Maalas Condicioes"/>
    <x v="3"/>
    <x v="0"/>
    <x v="19"/>
    <s v="FCH1508ADQP"/>
    <n v="12556"/>
    <d v="2012-08-23T00:00:00"/>
    <m/>
    <s v="Gustavo Guzman"/>
    <n v="3"/>
    <s v="CASITA"/>
    <x v="8"/>
    <x v="0"/>
  </r>
  <r>
    <n v="1428"/>
    <x v="3"/>
    <x v="0"/>
    <s v="T645"/>
    <s v="1190003158"/>
    <s v="TFJ453"/>
    <s v="Maalas Condicioes"/>
    <x v="3"/>
    <x v="0"/>
    <x v="19"/>
    <s v="FCH15198UU5"/>
    <n v="9609"/>
    <d v="2011-07-20T00:00:00"/>
    <m/>
    <s v="Gustavo Guzman"/>
    <n v="3"/>
    <s v="CASITA"/>
    <x v="1"/>
    <x v="0"/>
  </r>
  <r>
    <n v="1429"/>
    <x v="3"/>
    <x v="0"/>
    <s v="T646"/>
    <s v="1190003364"/>
    <s v="TFJ660"/>
    <s v="Maalas Condicioes"/>
    <x v="3"/>
    <x v="0"/>
    <x v="19"/>
    <s v="FCH15109AL1"/>
    <n v="12556"/>
    <d v="2012-08-23T00:00:00"/>
    <m/>
    <s v="Gustavo Guzman"/>
    <n v="3"/>
    <s v="CASITA"/>
    <x v="8"/>
    <x v="0"/>
  </r>
  <r>
    <n v="1430"/>
    <x v="3"/>
    <x v="0"/>
    <s v="T647"/>
    <s v="1190003341"/>
    <s v="TFJ637"/>
    <s v="Maalas Condicioes"/>
    <x v="3"/>
    <x v="0"/>
    <x v="19"/>
    <s v="FCH15098Y85"/>
    <n v="12556"/>
    <d v="2012-08-23T00:00:00"/>
    <m/>
    <s v="Gustavo Guzman"/>
    <n v="3"/>
    <s v="CASITA"/>
    <x v="8"/>
    <x v="0"/>
  </r>
  <r>
    <n v="1431"/>
    <x v="3"/>
    <x v="0"/>
    <s v="T648"/>
    <s v="1190003157"/>
    <s v="TFJ452"/>
    <s v="Maalas Condicioes"/>
    <x v="3"/>
    <x v="0"/>
    <x v="19"/>
    <s v="FCH15198XKS"/>
    <n v="9609"/>
    <d v="2011-07-20T00:00:00"/>
    <m/>
    <s v="Gustavo Guzman"/>
    <n v="3"/>
    <s v="CASITA"/>
    <x v="1"/>
    <x v="0"/>
  </r>
  <r>
    <n v="1432"/>
    <x v="3"/>
    <x v="0"/>
    <s v="T650"/>
    <s v="1190003458"/>
    <s v="TFJ754"/>
    <s v="Maalas Condicioes"/>
    <x v="3"/>
    <x v="0"/>
    <x v="19"/>
    <s v="FCH15178HWZ"/>
    <n v="9609"/>
    <d v="2011-07-20T00:00:00"/>
    <m/>
    <s v="Gustavo Guzman"/>
    <n v="3"/>
    <s v="CASITA"/>
    <x v="1"/>
    <x v="0"/>
  </r>
  <r>
    <n v="1433"/>
    <x v="3"/>
    <x v="0"/>
    <s v="T651"/>
    <s v="1190002844"/>
    <s v="TFJ132"/>
    <s v="Maalas Condicioes"/>
    <x v="3"/>
    <x v="0"/>
    <x v="19"/>
    <s v="FCH15188VVT"/>
    <n v="9609"/>
    <d v="2011-07-20T00:00:00"/>
    <m/>
    <s v="Gustavo Guzman"/>
    <n v="3"/>
    <s v="CASITA"/>
    <x v="1"/>
    <x v="0"/>
  </r>
  <r>
    <n v="1434"/>
    <x v="3"/>
    <x v="0"/>
    <s v="T652"/>
    <s v="1190002850"/>
    <s v="TFJ138"/>
    <s v="Maalas Condicioes"/>
    <x v="3"/>
    <x v="0"/>
    <x v="19"/>
    <s v="FCH15198C44"/>
    <n v="9609"/>
    <d v="2011-07-20T00:00:00"/>
    <m/>
    <s v="Gustavo Guzman"/>
    <n v="3"/>
    <s v="CASITA"/>
    <x v="1"/>
    <x v="0"/>
  </r>
  <r>
    <n v="1435"/>
    <x v="3"/>
    <x v="0"/>
    <s v="T653"/>
    <s v="1190002761"/>
    <s v="TFJ060"/>
    <s v="Maalas Condicioes"/>
    <x v="3"/>
    <x v="0"/>
    <x v="19"/>
    <s v="FCH15188BS7"/>
    <n v="9609"/>
    <d v="2011-07-20T00:00:00"/>
    <m/>
    <s v="Gustavo Guzman"/>
    <n v="3"/>
    <s v="CASITA"/>
    <x v="1"/>
    <x v="0"/>
  </r>
  <r>
    <n v="1436"/>
    <x v="3"/>
    <x v="0"/>
    <s v="T654"/>
    <n v="1190003144"/>
    <s v="TFJ439"/>
    <s v="Maalas Condicioes"/>
    <x v="3"/>
    <x v="0"/>
    <x v="19"/>
    <s v="FCH15179EQ8"/>
    <n v="9609"/>
    <d v="2011-07-20T00:00:00"/>
    <m/>
    <s v="Gustavo Guzman"/>
    <n v="3"/>
    <s v="CASITA"/>
    <x v="1"/>
    <x v="0"/>
  </r>
  <r>
    <n v="1437"/>
    <x v="3"/>
    <x v="0"/>
    <s v="T655"/>
    <s v="1190003340"/>
    <s v="TFJ636"/>
    <s v="Maalas Condicioes"/>
    <x v="3"/>
    <x v="0"/>
    <x v="19"/>
    <s v="FCH150985QY"/>
    <n v="12556"/>
    <d v="2012-08-23T00:00:00"/>
    <m/>
    <s v="Gustavo Guzman"/>
    <n v="3"/>
    <s v="CASITA"/>
    <x v="8"/>
    <x v="0"/>
  </r>
  <r>
    <n v="1438"/>
    <x v="3"/>
    <x v="0"/>
    <s v="T656"/>
    <s v="1190002866"/>
    <s v="TFJ154"/>
    <s v="Maalas Condicioes"/>
    <x v="3"/>
    <x v="0"/>
    <x v="19"/>
    <s v="FCH15198WNE"/>
    <n v="9609"/>
    <d v="2011-07-20T00:00:00"/>
    <m/>
    <s v="Gustavo Guzman"/>
    <n v="3"/>
    <s v="CASITA"/>
    <x v="1"/>
    <x v="0"/>
  </r>
  <r>
    <n v="1453"/>
    <x v="3"/>
    <x v="0"/>
    <s v="T754"/>
    <s v="1190003496"/>
    <s v="TFJ792"/>
    <s v="Maalas Condicioes"/>
    <x v="3"/>
    <x v="0"/>
    <x v="19"/>
    <s v="FCH15198CEM"/>
    <n v="9609"/>
    <d v="2011-07-20T00:00:00"/>
    <m/>
    <s v="Gustavo Guzman"/>
    <n v="3"/>
    <s v="CASITA"/>
    <x v="1"/>
    <x v="0"/>
  </r>
  <r>
    <n v="1454"/>
    <x v="3"/>
    <x v="0"/>
    <s v="T755"/>
    <s v="1190003073"/>
    <s v="TFJ364"/>
    <s v="Maalas Condicioes"/>
    <x v="3"/>
    <x v="0"/>
    <x v="19"/>
    <s v="FCH15198UT2"/>
    <n v="9609"/>
    <d v="2011-07-20T00:00:00"/>
    <m/>
    <s v="Gustavo Guzman"/>
    <n v="3"/>
    <s v="CASITA"/>
    <x v="1"/>
    <x v="0"/>
  </r>
  <r>
    <n v="1455"/>
    <x v="3"/>
    <x v="0"/>
    <s v="T756"/>
    <s v="1190003024"/>
    <s v="TFJ312"/>
    <s v="Maalas Condicioes"/>
    <x v="3"/>
    <x v="0"/>
    <x v="19"/>
    <s v="FCH15198CRL"/>
    <n v="9609"/>
    <d v="2011-07-20T00:00:00"/>
    <m/>
    <s v="Gustavo Guzman"/>
    <n v="3"/>
    <s v="CASITA"/>
    <x v="1"/>
    <x v="0"/>
  </r>
  <r>
    <n v="1456"/>
    <x v="3"/>
    <x v="0"/>
    <s v="T757"/>
    <s v="1190003081"/>
    <s v="TFJ372"/>
    <s v="Maalas Condicioes"/>
    <x v="3"/>
    <x v="0"/>
    <x v="19"/>
    <s v="FCH15198USH"/>
    <n v="9609"/>
    <d v="2011-07-20T00:00:00"/>
    <m/>
    <s v="Gustavo Guzman"/>
    <n v="3"/>
    <s v="CASITA"/>
    <x v="1"/>
    <x v="0"/>
  </r>
  <r>
    <n v="1457"/>
    <x v="3"/>
    <x v="0"/>
    <s v="T758"/>
    <s v="1190003301"/>
    <s v="TFJ597"/>
    <s v="Maalas Condicioes"/>
    <x v="3"/>
    <x v="0"/>
    <x v="19"/>
    <s v="FCH15109AKF"/>
    <n v="12556"/>
    <d v="2012-08-23T00:00:00"/>
    <m/>
    <s v="Gustavo Guzman"/>
    <n v="3"/>
    <s v="CASITA"/>
    <x v="8"/>
    <x v="0"/>
  </r>
  <r>
    <n v="1458"/>
    <x v="3"/>
    <x v="0"/>
    <s v="T759"/>
    <s v="1190002838"/>
    <s v="TFJ126"/>
    <s v="Maalas Condicioes"/>
    <x v="3"/>
    <x v="0"/>
    <x v="19"/>
    <s v="FCH15188W1K"/>
    <n v="9609"/>
    <d v="2011-07-20T00:00:00"/>
    <m/>
    <s v="Gustavo Guzman"/>
    <n v="3"/>
    <s v="CASITA"/>
    <x v="1"/>
    <x v="0"/>
  </r>
  <r>
    <n v="1459"/>
    <x v="3"/>
    <x v="0"/>
    <s v="T760"/>
    <s v="1190002849"/>
    <s v="TFJ137"/>
    <s v="Maalas Condicioes"/>
    <x v="3"/>
    <x v="0"/>
    <x v="19"/>
    <s v="FCH151793W0"/>
    <n v="9609"/>
    <d v="2011-07-20T00:00:00"/>
    <m/>
    <s v="Gustavo Guzman"/>
    <n v="3"/>
    <s v="CASITA"/>
    <x v="1"/>
    <x v="0"/>
  </r>
  <r>
    <n v="1463"/>
    <x v="3"/>
    <x v="0"/>
    <s v="T767"/>
    <s v="1190002780"/>
    <s v="TFJ080"/>
    <s v="Maalas Condicioes"/>
    <x v="3"/>
    <x v="0"/>
    <x v="19"/>
    <s v="FCH15188AXA"/>
    <n v="9609"/>
    <d v="2011-07-20T00:00:00"/>
    <m/>
    <s v="Gustavo Guzman"/>
    <n v="3"/>
    <s v="CASITA"/>
    <x v="1"/>
    <x v="0"/>
  </r>
  <r>
    <n v="1464"/>
    <x v="3"/>
    <x v="0"/>
    <s v="T768"/>
    <n v="1190003036"/>
    <s v="S/T"/>
    <s v="Maalas Condicioes"/>
    <x v="3"/>
    <x v="0"/>
    <x v="19"/>
    <s v="FCH15198BXU"/>
    <n v="9609"/>
    <d v="2011-07-20T00:00:00"/>
    <m/>
    <s v="Gustavo Guzman"/>
    <n v="3"/>
    <s v="CASITA"/>
    <x v="1"/>
    <x v="0"/>
  </r>
  <r>
    <n v="1465"/>
    <x v="3"/>
    <x v="0"/>
    <s v="T770"/>
    <n v="1190003495"/>
    <s v="S/T"/>
    <s v="Maalas Condicioes"/>
    <x v="3"/>
    <x v="0"/>
    <x v="19"/>
    <s v="FCH15198UU7"/>
    <n v="9609"/>
    <d v="2011-07-20T00:00:00"/>
    <m/>
    <s v="Gustavo Guzman"/>
    <n v="3"/>
    <s v="CASITA"/>
    <x v="1"/>
    <x v="0"/>
  </r>
  <r>
    <n v="1466"/>
    <x v="3"/>
    <x v="0"/>
    <s v="T771"/>
    <s v="1190005227"/>
    <s v="S/T"/>
    <s v="Maalas Condicioes"/>
    <x v="3"/>
    <x v="0"/>
    <x v="19"/>
    <s v="FCH15198CH3"/>
    <n v="9609"/>
    <d v="2011-07-20T00:00:00"/>
    <m/>
    <s v="Gustavo Guzman"/>
    <n v="3"/>
    <s v="CASITA"/>
    <x v="1"/>
    <x v="0"/>
  </r>
  <r>
    <n v="1467"/>
    <x v="3"/>
    <x v="0"/>
    <s v="T772"/>
    <n v="1190003079"/>
    <s v="S/T"/>
    <s v="Maalas Condicioes"/>
    <x v="3"/>
    <x v="0"/>
    <x v="19"/>
    <s v="FCH15198CRZ"/>
    <n v="9609"/>
    <d v="2011-07-20T00:00:00"/>
    <m/>
    <s v="Gustavo Guzman"/>
    <n v="3"/>
    <s v="CASITA"/>
    <x v="1"/>
    <x v="0"/>
  </r>
  <r>
    <n v="1468"/>
    <x v="3"/>
    <x v="0"/>
    <s v="T773"/>
    <s v="1190002791"/>
    <s v="TFJ091"/>
    <s v="Maalas Condicioes"/>
    <x v="3"/>
    <x v="0"/>
    <x v="19"/>
    <s v="FCH15178HB5"/>
    <n v="9609"/>
    <d v="2011-07-20T00:00:00"/>
    <m/>
    <s v="Gustavo Guzman"/>
    <n v="3"/>
    <s v="CASITA"/>
    <x v="1"/>
    <x v="0"/>
  </r>
  <r>
    <n v="1469"/>
    <x v="3"/>
    <x v="0"/>
    <s v="T774"/>
    <s v="1190002757"/>
    <s v="S/T"/>
    <s v="Maalas Condicioes"/>
    <x v="3"/>
    <x v="0"/>
    <x v="19"/>
    <s v="FCH15198CZN"/>
    <n v="9609"/>
    <d v="2011-07-20T00:00:00"/>
    <m/>
    <s v="Gustavo Guzman"/>
    <n v="3"/>
    <s v="CASITA"/>
    <x v="1"/>
    <x v="0"/>
  </r>
  <r>
    <n v="1470"/>
    <x v="3"/>
    <x v="0"/>
    <s v="T775"/>
    <n v="1190003010"/>
    <s v="S/T"/>
    <s v="Maalas Condicioes"/>
    <x v="3"/>
    <x v="0"/>
    <x v="19"/>
    <s v="FCH15198BX7"/>
    <n v="9609"/>
    <d v="2011-07-20T00:00:00"/>
    <m/>
    <s v="Gustavo Guzman"/>
    <n v="3"/>
    <s v="CASITA"/>
    <x v="1"/>
    <x v="0"/>
  </r>
  <r>
    <n v="1471"/>
    <x v="3"/>
    <x v="0"/>
    <s v="T776"/>
    <s v="1190003338"/>
    <s v="TFJ634"/>
    <s v="Maalas Condicioes"/>
    <x v="3"/>
    <x v="0"/>
    <x v="19"/>
    <s v="FCH150982R9"/>
    <n v="12556"/>
    <d v="2012-08-23T00:00:00"/>
    <m/>
    <s v="Gustavo Guzman"/>
    <n v="3"/>
    <s v="CASITA"/>
    <x v="8"/>
    <x v="0"/>
  </r>
  <r>
    <n v="1472"/>
    <x v="3"/>
    <x v="0"/>
    <s v="T778"/>
    <s v="1220003755"/>
    <s v="TFJ918"/>
    <s v="Maalas Condicioes"/>
    <x v="3"/>
    <x v="0"/>
    <x v="19"/>
    <s v="FCH15198DD2"/>
    <n v="9609"/>
    <d v="2011-07-20T00:00:00"/>
    <m/>
    <s v="Gustavo Guzman"/>
    <n v="3"/>
    <s v="CASITA"/>
    <x v="1"/>
    <x v="0"/>
  </r>
  <r>
    <n v="1473"/>
    <x v="3"/>
    <x v="0"/>
    <s v="T779"/>
    <s v="1190002919"/>
    <s v="TFJ207"/>
    <s v="Maalas Condicioes"/>
    <x v="3"/>
    <x v="0"/>
    <x v="19"/>
    <s v="FCH1520812N"/>
    <n v="9609"/>
    <d v="2011-07-20T00:00:00"/>
    <m/>
    <s v="Gustavo Guzman"/>
    <n v="3"/>
    <s v="CASITA"/>
    <x v="1"/>
    <x v="0"/>
  </r>
  <r>
    <n v="1474"/>
    <x v="3"/>
    <x v="0"/>
    <s v="T786"/>
    <s v="1190003306"/>
    <s v="S/T"/>
    <s v="Maalas Condicioes"/>
    <x v="3"/>
    <x v="0"/>
    <x v="19"/>
    <s v="FCH151086MP"/>
    <n v="12556"/>
    <d v="2012-08-23T00:00:00"/>
    <m/>
    <s v="Gustavo Guzman"/>
    <n v="3"/>
    <s v="CASITA"/>
    <x v="8"/>
    <x v="0"/>
  </r>
  <r>
    <n v="1475"/>
    <x v="3"/>
    <x v="0"/>
    <s v="T791"/>
    <s v="1190003333"/>
    <s v="TFJ629"/>
    <s v="Maalas Condicioes"/>
    <x v="3"/>
    <x v="0"/>
    <x v="19"/>
    <s v="FCH1508BC53"/>
    <n v="12556"/>
    <d v="2012-08-23T00:00:00"/>
    <m/>
    <s v="Gustavo Guzman"/>
    <n v="3"/>
    <s v="CASITA"/>
    <x v="8"/>
    <x v="0"/>
  </r>
  <r>
    <n v="1476"/>
    <x v="3"/>
    <x v="0"/>
    <s v="T792"/>
    <s v="1190003307"/>
    <s v="TFJ603"/>
    <s v="Maalas Condicioes"/>
    <x v="3"/>
    <x v="0"/>
    <x v="19"/>
    <s v="FCH144185FF"/>
    <n v="12556"/>
    <d v="2012-08-23T00:00:00"/>
    <m/>
    <s v="Gustavo Guzman"/>
    <n v="3"/>
    <s v="CASITA"/>
    <x v="8"/>
    <x v="0"/>
  </r>
  <r>
    <n v="1477"/>
    <x v="3"/>
    <x v="0"/>
    <s v="T797"/>
    <s v="1190003497"/>
    <s v="TFJ793"/>
    <s v="Maalas Condicioes"/>
    <x v="3"/>
    <x v="0"/>
    <x v="19"/>
    <s v="FCH15198DC8"/>
    <n v="9609"/>
    <d v="2011-07-20T00:00:00"/>
    <m/>
    <s v="Gustavo Guzman"/>
    <n v="3"/>
    <s v="CASITA"/>
    <x v="1"/>
    <x v="0"/>
  </r>
  <r>
    <n v="1478"/>
    <x v="3"/>
    <x v="0"/>
    <s v="T800"/>
    <s v="1190003380"/>
    <s v="TFJ676"/>
    <s v="Maalas Condicioes"/>
    <x v="3"/>
    <x v="0"/>
    <x v="19"/>
    <s v="FCH15109C1M"/>
    <n v="12556"/>
    <d v="2012-08-23T00:00:00"/>
    <m/>
    <s v="Gustavo Guzman"/>
    <n v="3"/>
    <s v="CASITA"/>
    <x v="8"/>
    <x v="0"/>
  </r>
  <r>
    <n v="1479"/>
    <x v="3"/>
    <x v="0"/>
    <s v="T801"/>
    <s v="1190003353"/>
    <s v="TFJ649"/>
    <s v="Maalas Condicioes"/>
    <x v="3"/>
    <x v="0"/>
    <x v="19"/>
    <s v="FCH1508BBB0"/>
    <n v="12556"/>
    <d v="2012-08-23T00:00:00"/>
    <m/>
    <s v="Gustavo Guzman"/>
    <n v="3"/>
    <s v="CASITA"/>
    <x v="8"/>
    <x v="0"/>
  </r>
  <r>
    <n v="1480"/>
    <x v="3"/>
    <x v="0"/>
    <s v="T802"/>
    <s v="1190003342"/>
    <s v="TFJ638"/>
    <s v="Maalas Condicioes"/>
    <x v="3"/>
    <x v="0"/>
    <x v="19"/>
    <s v="FCH150982R0"/>
    <n v="12556"/>
    <d v="2012-08-23T00:00:00"/>
    <m/>
    <s v="Gustavo Guzman"/>
    <n v="3"/>
    <s v="CASITA"/>
    <x v="8"/>
    <x v="0"/>
  </r>
  <r>
    <n v="1481"/>
    <x v="3"/>
    <x v="0"/>
    <s v="T803"/>
    <s v="1190003137"/>
    <s v="TFJ432"/>
    <s v="Maalas Condicioes"/>
    <x v="3"/>
    <x v="0"/>
    <x v="19"/>
    <s v="FCH15198C04"/>
    <n v="9609"/>
    <d v="2011-07-20T00:00:00"/>
    <m/>
    <s v="Gustavo Guzman"/>
    <n v="3"/>
    <s v="CASITA"/>
    <x v="1"/>
    <x v="0"/>
  </r>
  <r>
    <n v="1482"/>
    <x v="3"/>
    <x v="0"/>
    <s v="T804"/>
    <s v="1190003299"/>
    <s v="TFJ595"/>
    <s v="Maalas Condicioes"/>
    <x v="3"/>
    <x v="0"/>
    <x v="19"/>
    <s v="FCH15109C61"/>
    <n v="12556"/>
    <d v="2012-08-23T00:00:00"/>
    <m/>
    <s v="Gustavo Guzman"/>
    <n v="3"/>
    <s v="CASITA"/>
    <x v="8"/>
    <x v="0"/>
  </r>
  <r>
    <n v="1483"/>
    <x v="3"/>
    <x v="0"/>
    <s v="T805"/>
    <s v="1190003390"/>
    <s v="TFJ686"/>
    <s v="Maalas Condicioes"/>
    <x v="3"/>
    <x v="0"/>
    <x v="19"/>
    <s v="FCH150982TJ"/>
    <n v="12556"/>
    <d v="2012-08-23T00:00:00"/>
    <m/>
    <s v="Gustavo Guzman"/>
    <n v="3"/>
    <s v="CASITA"/>
    <x v="8"/>
    <x v="0"/>
  </r>
  <r>
    <n v="1484"/>
    <x v="3"/>
    <x v="0"/>
    <s v="T806"/>
    <s v="1190003334"/>
    <s v="TFJ630"/>
    <s v="Maalas Condicioes"/>
    <x v="3"/>
    <x v="0"/>
    <x v="19"/>
    <s v="FCH15098VQG"/>
    <n v="12556"/>
    <d v="2012-08-23T00:00:00"/>
    <m/>
    <s v="Gustavo Guzman"/>
    <n v="3"/>
    <s v="CASITA"/>
    <x v="8"/>
    <x v="0"/>
  </r>
  <r>
    <n v="1485"/>
    <x v="3"/>
    <x v="0"/>
    <s v="T808"/>
    <s v="1190002915"/>
    <s v="TFJ203"/>
    <s v="Maalas Condicioes"/>
    <x v="3"/>
    <x v="0"/>
    <x v="19"/>
    <s v="FCH15198BXH"/>
    <n v="9609"/>
    <d v="2011-07-20T00:00:00"/>
    <m/>
    <s v="Gustavo Guzman"/>
    <n v="3"/>
    <s v="CASITA"/>
    <x v="1"/>
    <x v="0"/>
  </r>
  <r>
    <n v="1488"/>
    <x v="3"/>
    <x v="0"/>
    <s v="TT007"/>
    <s v="1190003394"/>
    <s v="S/T"/>
    <s v="Maalas Condicioes"/>
    <x v="3"/>
    <x v="0"/>
    <x v="19"/>
    <s v="FCH150984Q8"/>
    <n v="12556"/>
    <d v="2012-08-23T00:00:00"/>
    <m/>
    <s v="Gustavo Guzman"/>
    <n v="3"/>
    <s v="CASITA"/>
    <x v="8"/>
    <x v="0"/>
  </r>
  <r>
    <n v="1489"/>
    <x v="3"/>
    <x v="0"/>
    <s v="TT012"/>
    <s v="1190003389"/>
    <s v="S/T"/>
    <s v="Maalas Condicioes"/>
    <x v="3"/>
    <x v="0"/>
    <x v="19"/>
    <s v="FCH150984S4"/>
    <n v="12556"/>
    <d v="2012-08-23T00:00:00"/>
    <m/>
    <s v="Gustavo Guzman"/>
    <n v="3"/>
    <s v="CASITA"/>
    <x v="8"/>
    <x v="0"/>
  </r>
  <r>
    <n v="1490"/>
    <x v="3"/>
    <x v="0"/>
    <s v="TT011"/>
    <s v="1190003347"/>
    <s v="S/T"/>
    <s v="Maalas Condicioes"/>
    <x v="3"/>
    <x v="0"/>
    <x v="19"/>
    <s v="FCH150984V7"/>
    <n v="12556"/>
    <d v="2012-08-23T00:00:00"/>
    <m/>
    <s v="Gustavo Guzman"/>
    <n v="3"/>
    <s v="CASITA"/>
    <x v="8"/>
    <x v="0"/>
  </r>
  <r>
    <n v="1491"/>
    <x v="3"/>
    <x v="0"/>
    <s v="TT003"/>
    <s v="1190003396"/>
    <s v="TFJ692"/>
    <s v="Maalas Condicioes"/>
    <x v="3"/>
    <x v="0"/>
    <x v="19"/>
    <s v="FCH15098XJW"/>
    <n v="12556"/>
    <d v="2012-08-23T00:00:00"/>
    <m/>
    <s v="Gustavo Guzman"/>
    <n v="3"/>
    <s v="CASITA"/>
    <x v="8"/>
    <x v="0"/>
  </r>
  <r>
    <n v="1492"/>
    <x v="3"/>
    <x v="0"/>
    <s v="TT010"/>
    <s v="1190003388"/>
    <s v="S/T"/>
    <s v="Maalas Condicioes"/>
    <x v="3"/>
    <x v="0"/>
    <x v="19"/>
    <s v="FCH15098XSZ"/>
    <n v="12556"/>
    <d v="2012-08-23T00:00:00"/>
    <m/>
    <s v="Gustavo Guzman"/>
    <n v="3"/>
    <s v="CASITA"/>
    <x v="8"/>
    <x v="0"/>
  </r>
  <r>
    <n v="1493"/>
    <x v="3"/>
    <x v="0"/>
    <s v="TT004"/>
    <s v="1190003349"/>
    <s v="S/T"/>
    <s v="Maalas Condicioes"/>
    <x v="3"/>
    <x v="0"/>
    <x v="19"/>
    <s v="FCH150991SW"/>
    <n v="12556"/>
    <d v="2012-08-23T00:00:00"/>
    <m/>
    <s v="Gustavo Guzman"/>
    <n v="3"/>
    <s v="CASITA"/>
    <x v="8"/>
    <x v="0"/>
  </r>
  <r>
    <n v="1494"/>
    <x v="3"/>
    <x v="0"/>
    <s v="TT009"/>
    <s v="1190002782"/>
    <s v="S/T"/>
    <s v="Maalas Condicioes"/>
    <x v="3"/>
    <x v="0"/>
    <x v="19"/>
    <s v="FCH15188ANK"/>
    <n v="9609"/>
    <d v="2011-07-20T00:00:00"/>
    <m/>
    <s v="Gustavo Guzman"/>
    <n v="3"/>
    <s v="CASITA"/>
    <x v="1"/>
    <x v="0"/>
  </r>
  <r>
    <n v="1495"/>
    <x v="3"/>
    <x v="0"/>
    <s v="TT008"/>
    <n v="1190002855"/>
    <s v="S/T"/>
    <s v="Maalas Condicioes"/>
    <x v="3"/>
    <x v="0"/>
    <x v="19"/>
    <s v="FCH15198CRE"/>
    <n v="9609"/>
    <d v="2011-07-20T00:00:00"/>
    <m/>
    <s v="Gustavo Guzman"/>
    <n v="3"/>
    <s v="CASITA"/>
    <x v="1"/>
    <x v="0"/>
  </r>
  <r>
    <n v="1496"/>
    <x v="3"/>
    <x v="0"/>
    <s v="TT002"/>
    <n v="1190003131"/>
    <s v="S/T"/>
    <s v="Maalas Condicioes"/>
    <x v="3"/>
    <x v="0"/>
    <x v="19"/>
    <s v="FCH15198CUT"/>
    <n v="9609"/>
    <d v="2011-07-20T00:00:00"/>
    <m/>
    <s v="Gustavo Guzman"/>
    <n v="3"/>
    <s v="CASITA"/>
    <x v="1"/>
    <x v="0"/>
  </r>
  <r>
    <n v="1497"/>
    <x v="3"/>
    <x v="0"/>
    <s v="TT014"/>
    <s v="1190003203"/>
    <s v="TFJ498"/>
    <s v="Maalas Condicioes"/>
    <x v="3"/>
    <x v="0"/>
    <x v="19"/>
    <s v="FCH15198UVF"/>
    <n v="9609"/>
    <d v="2011-07-20T00:00:00"/>
    <m/>
    <s v="Gustavo Guzman"/>
    <n v="3"/>
    <s v="CASITA"/>
    <x v="1"/>
    <x v="0"/>
  </r>
  <r>
    <n v="1500"/>
    <x v="3"/>
    <x v="0"/>
    <s v="TT013"/>
    <s v="1190003351"/>
    <s v="S/T"/>
    <s v="Maalas Condicioes"/>
    <x v="3"/>
    <x v="0"/>
    <x v="19"/>
    <s v="FCH1508AZ13"/>
    <n v="12556"/>
    <d v="2012-08-23T00:00:00"/>
    <m/>
    <s v="Gustavo Guzman"/>
    <n v="3"/>
    <s v="CASITA"/>
    <x v="8"/>
    <x v="0"/>
  </r>
  <r>
    <n v="1502"/>
    <x v="3"/>
    <x v="0"/>
    <s v="T079"/>
    <s v="1190003129"/>
    <s v="TFJ424"/>
    <s v="Maalas Condicioes"/>
    <x v="3"/>
    <x v="0"/>
    <x v="19"/>
    <s v="FCH15179H5X"/>
    <n v="9609"/>
    <d v="2011-07-20T00:00:00"/>
    <m/>
    <s v="Gustavo Guzman"/>
    <n v="3"/>
    <s v="CASITA"/>
    <x v="1"/>
    <x v="0"/>
  </r>
  <r>
    <n v="777"/>
    <x v="3"/>
    <x v="0"/>
    <s v="T037"/>
    <s v="1190003038"/>
    <s v="S/T"/>
    <s v="Maalas Condicioes"/>
    <x v="3"/>
    <x v="0"/>
    <x v="20"/>
    <s v="FCH17018WG5"/>
    <n v="12966"/>
    <d v="2013-09-09T00:00:00"/>
    <m/>
    <s v="Gustavo Guzman"/>
    <n v="1"/>
    <s v="CASITA"/>
    <x v="2"/>
    <x v="0"/>
  </r>
  <r>
    <n v="781"/>
    <x v="3"/>
    <x v="0"/>
    <s v="T039"/>
    <n v="1150001379"/>
    <s v="S/T"/>
    <s v="Maalas Condicioes"/>
    <x v="3"/>
    <x v="0"/>
    <x v="20"/>
    <s v="FCH18158NYZ"/>
    <n v="14947"/>
    <d v="2014-03-21T00:00:00"/>
    <n v="387.27"/>
    <s v="Gustavo Guzman"/>
    <n v="1"/>
    <s v="CASITA"/>
    <x v="6"/>
    <x v="0"/>
  </r>
  <r>
    <n v="785"/>
    <x v="3"/>
    <x v="0"/>
    <s v="T041"/>
    <n v="1150001378"/>
    <s v="S/T"/>
    <s v="Maalas Condicioes"/>
    <x v="3"/>
    <x v="0"/>
    <x v="20"/>
    <s v="FCH18158P13"/>
    <n v="14947"/>
    <d v="2014-03-21T00:00:00"/>
    <n v="387.27"/>
    <s v="Gustavo Guzman"/>
    <n v="1"/>
    <s v="CASITA"/>
    <x v="6"/>
    <x v="0"/>
  </r>
  <r>
    <n v="822"/>
    <x v="3"/>
    <x v="0"/>
    <s v="T063"/>
    <s v="1190002901"/>
    <s v="S/T"/>
    <s v="Maalas Condicioes"/>
    <x v="3"/>
    <x v="0"/>
    <x v="20"/>
    <s v="FCH17018WGY"/>
    <n v="12966"/>
    <d v="2013-09-09T00:00:00"/>
    <m/>
    <s v="Gustavo Guzman"/>
    <n v="1"/>
    <s v="CASITA"/>
    <x v="2"/>
    <x v="0"/>
  </r>
  <r>
    <n v="851"/>
    <x v="3"/>
    <x v="0"/>
    <s v="T077"/>
    <n v="1150001382"/>
    <s v="S/T"/>
    <s v="Maalas Condicioes"/>
    <x v="3"/>
    <x v="0"/>
    <x v="20"/>
    <s v="FCH18158P5B"/>
    <n v="14947"/>
    <d v="2014-03-21T00:00:00"/>
    <n v="387.27"/>
    <s v="Gustavo Guzman"/>
    <n v="1"/>
    <s v="CASITA"/>
    <x v="6"/>
    <x v="0"/>
  </r>
  <r>
    <n v="1055"/>
    <x v="3"/>
    <x v="0"/>
    <s v="T033"/>
    <n v="1150001376"/>
    <s v="S/T"/>
    <s v="Maalas Condicioes"/>
    <x v="3"/>
    <x v="0"/>
    <x v="20"/>
    <s v="FCH18169Y57"/>
    <n v="14947"/>
    <d v="2014-03-21T00:00:00"/>
    <n v="387.27"/>
    <s v="Gustavo Guzman"/>
    <n v="1"/>
    <s v="EX-MDS"/>
    <x v="6"/>
    <x v="0"/>
  </r>
  <r>
    <n v="1191"/>
    <x v="3"/>
    <x v="0"/>
    <s v="T303"/>
    <s v="1190003316"/>
    <s v="TFJ612"/>
    <s v="Maalas Condicioes"/>
    <x v="3"/>
    <x v="0"/>
    <x v="20"/>
    <s v="FCH14418553"/>
    <n v="12556"/>
    <d v="2012-08-23T00:00:00"/>
    <m/>
    <s v="Gustavo Guzman"/>
    <n v="2"/>
    <s v="CASITA"/>
    <x v="8"/>
    <x v="0"/>
  </r>
  <r>
    <n v="1218"/>
    <x v="3"/>
    <x v="0"/>
    <s v="T346"/>
    <n v="1190002952"/>
    <s v="S/T"/>
    <s v="Maalas Condicioes"/>
    <x v="3"/>
    <x v="0"/>
    <x v="20"/>
    <s v="FCH15189LWS"/>
    <n v="9609"/>
    <d v="2011-07-20T00:00:00"/>
    <m/>
    <s v="Gustavo Guzman"/>
    <n v="1"/>
    <s v="CASITA"/>
    <x v="1"/>
    <x v="0"/>
  </r>
  <r>
    <n v="1219"/>
    <x v="3"/>
    <x v="0"/>
    <s v="T347"/>
    <n v="1150001374"/>
    <s v="S/T"/>
    <s v="Maalas Condicioes"/>
    <x v="3"/>
    <x v="0"/>
    <x v="20"/>
    <s v="FCH18158NWS"/>
    <n v="14947"/>
    <d v="2014-03-21T00:00:00"/>
    <n v="387.27"/>
    <s v="Gustavo Guzman"/>
    <n v="1"/>
    <s v="CASITA"/>
    <x v="6"/>
    <x v="0"/>
  </r>
  <r>
    <n v="1220"/>
    <x v="3"/>
    <x v="0"/>
    <s v="T348"/>
    <s v="1190002928"/>
    <s v="S/T"/>
    <s v="Maalas Condicioes"/>
    <x v="3"/>
    <x v="0"/>
    <x v="20"/>
    <s v="FCH17018WLP"/>
    <n v="12966"/>
    <d v="2013-09-09T00:00:00"/>
    <m/>
    <s v="Gustavo Guzman"/>
    <n v="1"/>
    <s v="CASITA"/>
    <x v="2"/>
    <x v="0"/>
  </r>
  <r>
    <n v="1221"/>
    <x v="3"/>
    <x v="0"/>
    <s v="T349"/>
    <n v="1150001383"/>
    <s v="S/T"/>
    <s v="Maalas Condicioes"/>
    <x v="3"/>
    <x v="0"/>
    <x v="20"/>
    <s v="FCH18158P5E"/>
    <n v="14947"/>
    <d v="2014-03-21T00:00:00"/>
    <n v="387.27"/>
    <s v="Gustavo Guzman"/>
    <n v="1"/>
    <s v="CASITA"/>
    <x v="6"/>
    <x v="0"/>
  </r>
  <r>
    <n v="1222"/>
    <x v="3"/>
    <x v="0"/>
    <s v="T350"/>
    <s v="1150001284"/>
    <s v="S/T"/>
    <s v="Maalas Condicioes"/>
    <x v="3"/>
    <x v="0"/>
    <x v="20"/>
    <s v="FCH17018W94"/>
    <n v="12966"/>
    <d v="2013-09-09T00:00:00"/>
    <m/>
    <s v="Gustavo Guzman"/>
    <n v="1"/>
    <s v="CASITA"/>
    <x v="2"/>
    <x v="0"/>
  </r>
  <r>
    <n v="1223"/>
    <x v="3"/>
    <x v="0"/>
    <s v="T351"/>
    <s v="1150001279"/>
    <s v="S/T"/>
    <s v="Maalas Condicioes"/>
    <x v="3"/>
    <x v="0"/>
    <x v="20"/>
    <s v="FCH17018WVB"/>
    <n v="12966"/>
    <d v="2013-09-09T00:00:00"/>
    <m/>
    <s v="Gustavo Guzman"/>
    <n v="1"/>
    <s v="CASITA"/>
    <x v="2"/>
    <x v="0"/>
  </r>
  <r>
    <n v="1224"/>
    <x v="3"/>
    <x v="0"/>
    <s v="T352"/>
    <s v="1190002953"/>
    <s v="S/T"/>
    <s v="Maalas Condicioes"/>
    <x v="3"/>
    <x v="0"/>
    <x v="20"/>
    <s v="FCH15148CJZ"/>
    <n v="9609"/>
    <d v="2011-07-20T00:00:00"/>
    <m/>
    <s v="Gustavo Guzman"/>
    <n v="1"/>
    <s v="CASITA"/>
    <x v="1"/>
    <x v="0"/>
  </r>
  <r>
    <n v="1225"/>
    <x v="3"/>
    <x v="0"/>
    <s v="T353"/>
    <s v="1150001377"/>
    <s v="S/T"/>
    <s v="Maalas Condicioes"/>
    <x v="3"/>
    <x v="0"/>
    <x v="20"/>
    <s v="FCH17018VYG"/>
    <n v="12966"/>
    <d v="2013-09-09T00:00:00"/>
    <m/>
    <s v="Gustavo Guzman"/>
    <n v="1"/>
    <s v="CASITA"/>
    <x v="2"/>
    <x v="0"/>
  </r>
  <r>
    <n v="1226"/>
    <x v="3"/>
    <x v="0"/>
    <s v="T355"/>
    <n v="1150001377"/>
    <s v="S/T"/>
    <s v="Maalas Condicioes"/>
    <x v="3"/>
    <x v="0"/>
    <x v="20"/>
    <s v="FCH18158P6B"/>
    <n v="14947"/>
    <d v="2014-03-21T00:00:00"/>
    <n v="387.27"/>
    <s v="Gustavo Guzman"/>
    <n v="1"/>
    <s v="CASITA"/>
    <x v="6"/>
    <x v="0"/>
  </r>
  <r>
    <n v="1227"/>
    <x v="3"/>
    <x v="0"/>
    <s v="T356"/>
    <s v="1190002953"/>
    <s v="S/T"/>
    <s v="Maalas Condicioes"/>
    <x v="3"/>
    <x v="0"/>
    <x v="20"/>
    <s v="FCH17018W9H"/>
    <n v="12966"/>
    <d v="2013-09-09T00:00:00"/>
    <m/>
    <s v="Gustavo Guzman"/>
    <n v="1"/>
    <s v="CASITA"/>
    <x v="2"/>
    <x v="0"/>
  </r>
  <r>
    <n v="1228"/>
    <x v="3"/>
    <x v="0"/>
    <s v="T358"/>
    <s v="1190003249"/>
    <s v="S/T"/>
    <s v="Maalas Condicioes"/>
    <x v="3"/>
    <x v="0"/>
    <x v="20"/>
    <s v="FCH17018VU8"/>
    <n v="12966"/>
    <d v="2013-09-09T00:00:00"/>
    <m/>
    <s v="Gustavo Guzman"/>
    <n v="1"/>
    <s v="CASITA"/>
    <x v="2"/>
    <x v="0"/>
  </r>
  <r>
    <n v="1229"/>
    <x v="3"/>
    <x v="0"/>
    <s v="T359"/>
    <s v="1190003415"/>
    <s v="S/T"/>
    <s v="Maalas Condicioes"/>
    <x v="3"/>
    <x v="0"/>
    <x v="20"/>
    <s v="FCH17018W15"/>
    <n v="12966"/>
    <d v="2013-09-09T00:00:00"/>
    <m/>
    <s v="Gustavo Guzman"/>
    <n v="1"/>
    <s v="CASITA"/>
    <x v="2"/>
    <x v="0"/>
  </r>
  <r>
    <n v="1230"/>
    <x v="3"/>
    <x v="0"/>
    <s v="T360"/>
    <n v="1150001375"/>
    <s v="S/T"/>
    <s v="Maalas Condicioes"/>
    <x v="3"/>
    <x v="0"/>
    <x v="20"/>
    <s v="FCH18169Z2D"/>
    <n v="14947"/>
    <d v="2014-03-21T00:00:00"/>
    <n v="387.27"/>
    <s v="Gustavo Guzman"/>
    <n v="1"/>
    <s v="CASITA"/>
    <x v="6"/>
    <x v="0"/>
  </r>
  <r>
    <n v="1231"/>
    <x v="3"/>
    <x v="0"/>
    <s v="T363"/>
    <n v="1150001381"/>
    <s v="S/T"/>
    <s v="Maalas Condicioes"/>
    <x v="3"/>
    <x v="0"/>
    <x v="20"/>
    <s v="FCH18169ZAV"/>
    <n v="14947"/>
    <d v="2014-03-21T00:00:00"/>
    <n v="387.27"/>
    <s v="Gustavo Guzman"/>
    <n v="1"/>
    <s v="CASITA"/>
    <x v="6"/>
    <x v="0"/>
  </r>
  <r>
    <n v="1232"/>
    <x v="3"/>
    <x v="0"/>
    <s v="T365"/>
    <s v="1190002984"/>
    <s v="S/T"/>
    <s v="Maalas Condicioes"/>
    <x v="3"/>
    <x v="0"/>
    <x v="20"/>
    <s v="FCH17018WEL"/>
    <n v="12966"/>
    <d v="2013-09-09T00:00:00"/>
    <m/>
    <s v="Gustavo Guzman"/>
    <n v="1"/>
    <s v="CASITA"/>
    <x v="2"/>
    <x v="0"/>
  </r>
  <r>
    <n v="1233"/>
    <x v="3"/>
    <x v="0"/>
    <s v="T366"/>
    <n v="1150001380"/>
    <s v="S/T"/>
    <s v="Maalas Condicioes"/>
    <x v="3"/>
    <x v="0"/>
    <x v="20"/>
    <s v="FCH18169Z11"/>
    <n v="14947"/>
    <d v="2014-03-21T00:00:00"/>
    <n v="387.27"/>
    <s v="Gustavo Guzman"/>
    <n v="1"/>
    <s v="CASITA"/>
    <x v="6"/>
    <x v="0"/>
  </r>
  <r>
    <n v="1234"/>
    <x v="3"/>
    <x v="0"/>
    <s v="T367"/>
    <n v="1150001374"/>
    <s v="S/T"/>
    <s v="Maalas Condicioes"/>
    <x v="3"/>
    <x v="0"/>
    <x v="20"/>
    <s v="FCH17018X2Y"/>
    <n v="12966"/>
    <d v="2013-09-09T00:00:00"/>
    <m/>
    <s v="Gustavo Guzman"/>
    <n v="1"/>
    <s v="CASITA"/>
    <x v="2"/>
    <x v="0"/>
  </r>
  <r>
    <n v="1415"/>
    <x v="3"/>
    <x v="0"/>
    <s v="T628"/>
    <n v="1190003182"/>
    <s v="S/T"/>
    <s v="Maalas Condicioes"/>
    <x v="3"/>
    <x v="0"/>
    <x v="20"/>
    <s v="FCH15189LZE"/>
    <n v="9609"/>
    <d v="2011-07-20T00:00:00"/>
    <m/>
    <s v="Gustavo Guzman"/>
    <n v="1"/>
    <s v="CASITA"/>
    <x v="1"/>
    <x v="0"/>
  </r>
  <r>
    <n v="873"/>
    <x v="3"/>
    <x v="0"/>
    <s v="T095"/>
    <s v="1190003151"/>
    <s v="TFJ446"/>
    <s v="Maalas Condicioes"/>
    <x v="3"/>
    <x v="0"/>
    <x v="21"/>
    <s v="0004F2ED6A8A"/>
    <n v="9609"/>
    <d v="2011-07-20T00:00:00"/>
    <m/>
    <s v="Gustavo Guzman"/>
    <n v="2"/>
    <s v="CASITA"/>
    <x v="1"/>
    <x v="0"/>
  </r>
  <r>
    <n v="1239"/>
    <x v="3"/>
    <x v="0"/>
    <s v="T378"/>
    <n v="1190002762"/>
    <s v="TFJ061"/>
    <s v="Maalas Condicioes"/>
    <x v="3"/>
    <x v="0"/>
    <x v="21"/>
    <s v="0004F2ED66E6"/>
    <n v="9609"/>
    <d v="2011-07-20T00:00:00"/>
    <m/>
    <s v="Gustavo Guzman"/>
    <n v="2"/>
    <s v="CASITA"/>
    <x v="1"/>
    <x v="0"/>
  </r>
  <r>
    <n v="1240"/>
    <x v="3"/>
    <x v="0"/>
    <s v="T379"/>
    <s v="1190003174"/>
    <s v="S/T"/>
    <s v="Maalas Condicioes"/>
    <x v="3"/>
    <x v="0"/>
    <x v="21"/>
    <s v="0004F2ED70C4"/>
    <n v="9609"/>
    <d v="2011-07-20T00:00:00"/>
    <m/>
    <s v="Gustavo Guzman"/>
    <n v="2"/>
    <s v="CASITA"/>
    <x v="1"/>
    <x v="0"/>
  </r>
  <r>
    <n v="1241"/>
    <x v="3"/>
    <x v="0"/>
    <s v="T380"/>
    <s v="1190003509"/>
    <s v="TFJ807"/>
    <s v="Maalas Condicioes"/>
    <x v="3"/>
    <x v="0"/>
    <x v="21"/>
    <s v="0004F2ED69E5"/>
    <n v="9609"/>
    <d v="2011-07-20T00:00:00"/>
    <m/>
    <s v="Gustavo Guzman"/>
    <n v="2"/>
    <s v="CASITA"/>
    <x v="1"/>
    <x v="0"/>
  </r>
  <r>
    <n v="1242"/>
    <x v="3"/>
    <x v="0"/>
    <s v="T381"/>
    <s v="1190003159"/>
    <s v="TFJ454"/>
    <s v="Maalas Condicioes"/>
    <x v="3"/>
    <x v="0"/>
    <x v="21"/>
    <s v="0004F2ED7411"/>
    <n v="9609"/>
    <d v="2011-07-20T00:00:00"/>
    <m/>
    <s v="Gustavo Guzman"/>
    <n v="2"/>
    <s v="CASITA"/>
    <x v="1"/>
    <x v="0"/>
  </r>
  <r>
    <n v="1243"/>
    <x v="3"/>
    <x v="0"/>
    <s v="T382"/>
    <s v="1190002940"/>
    <s v="TFJ228"/>
    <s v="Maalas Condicioes"/>
    <x v="3"/>
    <x v="0"/>
    <x v="21"/>
    <s v="0004F2ED6A27"/>
    <n v="9609"/>
    <d v="2011-07-20T00:00:00"/>
    <m/>
    <s v="Gustavo Guzman"/>
    <n v="2"/>
    <s v="CASITA"/>
    <x v="1"/>
    <x v="0"/>
  </r>
  <r>
    <n v="1245"/>
    <x v="3"/>
    <x v="0"/>
    <s v="T385"/>
    <s v="1190003031"/>
    <s v="S/T"/>
    <s v="Maalas Condicioes"/>
    <x v="3"/>
    <x v="0"/>
    <x v="21"/>
    <s v="0004F2ED66A5"/>
    <n v="9609"/>
    <d v="2011-07-20T00:00:00"/>
    <m/>
    <s v="Gustavo Guzman"/>
    <n v="2"/>
    <s v="CASITA"/>
    <x v="1"/>
    <x v="0"/>
  </r>
  <r>
    <n v="1246"/>
    <x v="3"/>
    <x v="0"/>
    <s v="T386"/>
    <s v="1190002904"/>
    <s v="TFJ192"/>
    <s v="Maalas Condicioes"/>
    <x v="3"/>
    <x v="0"/>
    <x v="21"/>
    <s v="0004F2ED6ACE"/>
    <n v="9609"/>
    <d v="2011-07-20T00:00:00"/>
    <m/>
    <s v="Gustavo Guzman"/>
    <n v="2"/>
    <s v="CASITA"/>
    <x v="1"/>
    <x v="0"/>
  </r>
  <r>
    <n v="1247"/>
    <x v="3"/>
    <x v="0"/>
    <s v="T387"/>
    <s v="1190002975"/>
    <s v="TFJ263"/>
    <s v="Maalas Condicioes"/>
    <x v="3"/>
    <x v="0"/>
    <x v="21"/>
    <s v="0004F2ED6A8C"/>
    <n v="9609"/>
    <d v="2011-07-20T00:00:00"/>
    <m/>
    <s v="Gustavo Guzman"/>
    <n v="2"/>
    <s v="CASITA"/>
    <x v="1"/>
    <x v="0"/>
  </r>
  <r>
    <n v="1439"/>
    <x v="3"/>
    <x v="0"/>
    <s v="T657"/>
    <s v="1190003123"/>
    <s v="TFJ418"/>
    <s v="Maalas Condicioes"/>
    <x v="3"/>
    <x v="0"/>
    <x v="21"/>
    <s v="0004F2ED6A20"/>
    <n v="9609"/>
    <d v="2011-07-20T00:00:00"/>
    <m/>
    <s v="Gustavo Guzman"/>
    <n v="2"/>
    <s v="CASITA"/>
    <x v="1"/>
    <x v="0"/>
  </r>
  <r>
    <n v="1440"/>
    <x v="3"/>
    <x v="0"/>
    <s v="T658"/>
    <s v="1190002787"/>
    <s v="TFJ087"/>
    <s v="Maalas Condicioes"/>
    <x v="3"/>
    <x v="0"/>
    <x v="21"/>
    <s v="0004F2ED70DF"/>
    <n v="9609"/>
    <d v="2011-07-20T00:00:00"/>
    <m/>
    <s v="Gustavo Guzman"/>
    <n v="2"/>
    <s v="CASITA"/>
    <x v="1"/>
    <x v="0"/>
  </r>
  <r>
    <n v="1441"/>
    <x v="3"/>
    <x v="0"/>
    <s v="T659"/>
    <s v="1190002775"/>
    <s v="TFJ075"/>
    <s v="Maalas Condicioes"/>
    <x v="3"/>
    <x v="0"/>
    <x v="21"/>
    <s v="0004F2ED6ADB"/>
    <n v="9609"/>
    <d v="2011-07-20T00:00:00"/>
    <m/>
    <s v="Gustavo Guzman"/>
    <n v="2"/>
    <s v="CASITA"/>
    <x v="1"/>
    <x v="0"/>
  </r>
  <r>
    <n v="1442"/>
    <x v="3"/>
    <x v="0"/>
    <s v="T660"/>
    <s v="1190002943"/>
    <s v="TFJ231"/>
    <s v="Maalas Condicioes"/>
    <x v="3"/>
    <x v="0"/>
    <x v="21"/>
    <s v="0004F2ED66B7"/>
    <n v="9609"/>
    <d v="2011-07-20T00:00:00"/>
    <m/>
    <s v="Gustavo Guzman"/>
    <n v="2"/>
    <s v="CASITA"/>
    <x v="1"/>
    <x v="0"/>
  </r>
  <r>
    <n v="1443"/>
    <x v="3"/>
    <x v="0"/>
    <s v="T661"/>
    <s v="1190003508"/>
    <s v="TFJ806"/>
    <s v="Maalas Condicioes"/>
    <x v="3"/>
    <x v="0"/>
    <x v="21"/>
    <s v="0004F2ED6A5A"/>
    <n v="9609"/>
    <d v="2011-07-20T00:00:00"/>
    <m/>
    <s v="Gustavo Guzman"/>
    <n v="2"/>
    <s v="CASITA"/>
    <x v="1"/>
    <x v="0"/>
  </r>
  <r>
    <n v="1444"/>
    <x v="3"/>
    <x v="0"/>
    <s v="T662"/>
    <s v="1190003057"/>
    <s v="S/T"/>
    <s v="Maalas Condicioes"/>
    <x v="3"/>
    <x v="0"/>
    <x v="21"/>
    <s v="0004F2ED6BCD"/>
    <n v="9609"/>
    <d v="2011-07-20T00:00:00"/>
    <m/>
    <s v="Gustavo Guzman"/>
    <n v="2"/>
    <s v="CASITA"/>
    <x v="1"/>
    <x v="0"/>
  </r>
  <r>
    <n v="1445"/>
    <x v="3"/>
    <x v="0"/>
    <s v="T663"/>
    <n v="1190002800"/>
    <s v="TFJ100"/>
    <s v="Maalas Condicioes"/>
    <x v="3"/>
    <x v="0"/>
    <x v="21"/>
    <s v="0004F2ED66D4"/>
    <n v="9609"/>
    <d v="2011-07-20T00:00:00"/>
    <m/>
    <s v="Gustavo Guzman"/>
    <n v="2"/>
    <s v="CASITA"/>
    <x v="1"/>
    <x v="0"/>
  </r>
  <r>
    <n v="1446"/>
    <x v="3"/>
    <x v="0"/>
    <s v="T666"/>
    <s v="1190003051"/>
    <s v="TFJ341"/>
    <s v="Maalas Condicioes"/>
    <x v="3"/>
    <x v="0"/>
    <x v="21"/>
    <s v="0004F2ED7231"/>
    <n v="9609"/>
    <d v="2011-07-20T00:00:00"/>
    <m/>
    <s v="Gustavo Guzman"/>
    <n v="2"/>
    <s v="CASITA"/>
    <x v="1"/>
    <x v="0"/>
  </r>
  <r>
    <n v="1447"/>
    <x v="3"/>
    <x v="0"/>
    <s v="T667"/>
    <s v="1190002851"/>
    <s v="TFJ139"/>
    <s v="Maalas Condicioes"/>
    <x v="3"/>
    <x v="0"/>
    <x v="21"/>
    <s v="0004F2ED7239"/>
    <n v="9609"/>
    <d v="2011-07-20T00:00:00"/>
    <m/>
    <s v="Gustavo Guzman"/>
    <n v="2"/>
    <s v="CASITA"/>
    <x v="1"/>
    <x v="0"/>
  </r>
  <r>
    <n v="1448"/>
    <x v="3"/>
    <x v="0"/>
    <s v="T668"/>
    <s v="1190003211"/>
    <s v="TFJ506"/>
    <s v="Maalas Condicioes"/>
    <x v="3"/>
    <x v="0"/>
    <x v="21"/>
    <s v="0004F2ED705C"/>
    <n v="9609"/>
    <d v="2011-07-20T00:00:00"/>
    <m/>
    <s v="Gustavo Guzman"/>
    <n v="2"/>
    <s v="CASITA"/>
    <x v="1"/>
    <x v="0"/>
  </r>
  <r>
    <n v="1449"/>
    <x v="3"/>
    <x v="0"/>
    <s v="T669"/>
    <s v="1190003185"/>
    <s v="TFJ480"/>
    <s v="Maalas Condicioes"/>
    <x v="3"/>
    <x v="0"/>
    <x v="21"/>
    <s v="0004F2ED6BAD"/>
    <n v="9609"/>
    <d v="2011-07-20T00:00:00"/>
    <m/>
    <s v="Gustavo Guzman"/>
    <n v="2"/>
    <s v="CASITA"/>
    <x v="1"/>
    <x v="0"/>
  </r>
  <r>
    <n v="1450"/>
    <x v="3"/>
    <x v="0"/>
    <s v="T670"/>
    <s v="1190003150"/>
    <s v="TFJ445"/>
    <s v="Maalas Condicioes"/>
    <x v="3"/>
    <x v="0"/>
    <x v="21"/>
    <s v="0004F2ED716A"/>
    <n v="9609"/>
    <d v="2011-07-20T00:00:00"/>
    <m/>
    <s v="Gustavo Guzman"/>
    <n v="2"/>
    <s v="CASITA"/>
    <x v="1"/>
    <x v="0"/>
  </r>
  <r>
    <n v="1451"/>
    <x v="3"/>
    <x v="0"/>
    <s v="T671"/>
    <s v="1190003507"/>
    <s v="S/T"/>
    <s v="Maalas Condicioes"/>
    <x v="3"/>
    <x v="0"/>
    <x v="21"/>
    <s v="0004F2ED73C1"/>
    <n v="9609"/>
    <d v="2011-07-20T00:00:00"/>
    <m/>
    <s v="Gustavo Guzman"/>
    <n v="2"/>
    <s v="CASITA"/>
    <x v="1"/>
    <x v="0"/>
  </r>
  <r>
    <n v="696"/>
    <x v="3"/>
    <x v="0"/>
    <s v="T002"/>
    <s v="1190002980"/>
    <s v="TFJ268"/>
    <s v="Maalas Condicioes"/>
    <x v="3"/>
    <x v="0"/>
    <x v="22"/>
    <s v="FCH15238VSJ"/>
    <n v="9609"/>
    <d v="2011-07-20T00:00:00"/>
    <m/>
    <s v="Gustavo Guzman"/>
    <n v="2"/>
    <s v="EX-MDS"/>
    <x v="1"/>
    <x v="0"/>
  </r>
  <r>
    <n v="700"/>
    <x v="3"/>
    <x v="0"/>
    <s v="T004"/>
    <s v="1190003403"/>
    <s v="TFJ699"/>
    <s v="Maalas Condicioes"/>
    <x v="3"/>
    <x v="0"/>
    <x v="22"/>
    <s v="FCH16358KHB"/>
    <n v="12556"/>
    <d v="2012-08-23T00:00:00"/>
    <m/>
    <s v="Gustavo Guzman"/>
    <n v="2"/>
    <s v="EX-MDS"/>
    <x v="8"/>
    <x v="0"/>
  </r>
  <r>
    <n v="706"/>
    <x v="3"/>
    <x v="0"/>
    <s v="T006"/>
    <s v="1190003141"/>
    <s v="TFJ436"/>
    <s v="Maalas Condicioes"/>
    <x v="3"/>
    <x v="0"/>
    <x v="22"/>
    <s v="FCH15238XLH"/>
    <n v="9609"/>
    <d v="2011-07-20T00:00:00"/>
    <m/>
    <s v="Gustavo Guzman"/>
    <n v="2"/>
    <s v="CASITA"/>
    <x v="1"/>
    <x v="0"/>
  </r>
  <r>
    <n v="770"/>
    <x v="3"/>
    <x v="0"/>
    <s v="T034"/>
    <s v="1190002861"/>
    <s v="TFJ149"/>
    <s v="Maalas Condicioes"/>
    <x v="3"/>
    <x v="0"/>
    <x v="22"/>
    <s v="FCH15238WA9"/>
    <n v="9609"/>
    <d v="2011-07-20T00:00:00"/>
    <m/>
    <s v="Gustavo Guzman"/>
    <n v="2"/>
    <s v="CASITA"/>
    <x v="1"/>
    <x v="0"/>
  </r>
  <r>
    <n v="787"/>
    <x v="3"/>
    <x v="0"/>
    <s v="T042"/>
    <s v="1190002968"/>
    <s v="TFJ256"/>
    <s v="Maalas Condicioes"/>
    <x v="3"/>
    <x v="0"/>
    <x v="22"/>
    <s v="FCH15198MLC"/>
    <n v="9609"/>
    <d v="2011-07-20T00:00:00"/>
    <m/>
    <s v="Gustavo Guzman"/>
    <n v="2"/>
    <s v="CASITA"/>
    <x v="1"/>
    <x v="0"/>
  </r>
  <r>
    <n v="789"/>
    <x v="3"/>
    <x v="0"/>
    <s v="T043"/>
    <s v="1190002982"/>
    <s v="TFJ270"/>
    <s v="Maalas Condicioes"/>
    <x v="3"/>
    <x v="0"/>
    <x v="22"/>
    <s v="FCH15238VZB"/>
    <n v="9609"/>
    <d v="2011-07-20T00:00:00"/>
    <m/>
    <s v="Gustavo Guzman"/>
    <n v="2"/>
    <s v="CASITA"/>
    <x v="1"/>
    <x v="0"/>
  </r>
  <r>
    <n v="792"/>
    <x v="3"/>
    <x v="0"/>
    <s v="T044"/>
    <s v="1190002991"/>
    <s v="TFJ279"/>
    <s v="Maalas Condicioes"/>
    <x v="3"/>
    <x v="0"/>
    <x v="22"/>
    <s v="FCH15238WQV"/>
    <n v="9609"/>
    <d v="2011-07-20T00:00:00"/>
    <m/>
    <s v="Gustavo Guzman"/>
    <n v="2"/>
    <s v="CASITA"/>
    <x v="1"/>
    <x v="0"/>
  </r>
  <r>
    <n v="794"/>
    <x v="3"/>
    <x v="0"/>
    <s v="T045"/>
    <s v="1190002986"/>
    <s v="TFJ274"/>
    <s v="Maalas Condicioes"/>
    <x v="3"/>
    <x v="0"/>
    <x v="22"/>
    <s v="FCH15198MP2"/>
    <n v="9609"/>
    <d v="2011-07-20T00:00:00"/>
    <m/>
    <s v="Gustavo Guzman"/>
    <n v="2"/>
    <s v="CASITA"/>
    <x v="1"/>
    <x v="0"/>
  </r>
  <r>
    <n v="796"/>
    <x v="3"/>
    <x v="0"/>
    <s v="T046"/>
    <s v="1190002987"/>
    <s v="TFJ275"/>
    <s v="Maalas Condicioes"/>
    <x v="3"/>
    <x v="0"/>
    <x v="22"/>
    <s v="FCH15198NCY"/>
    <n v="9609"/>
    <d v="2011-07-20T00:00:00"/>
    <m/>
    <s v="Gustavo Guzman"/>
    <n v="2"/>
    <s v="CASITA"/>
    <x v="1"/>
    <x v="0"/>
  </r>
  <r>
    <n v="799"/>
    <x v="3"/>
    <x v="0"/>
    <s v="T047"/>
    <s v="1190002797"/>
    <s v="TFJ097"/>
    <s v="Maalas Condicioes"/>
    <x v="3"/>
    <x v="0"/>
    <x v="22"/>
    <s v="FCH15238VN7"/>
    <n v="9609"/>
    <d v="2011-07-20T00:00:00"/>
    <m/>
    <s v="Gustavo Guzman"/>
    <n v="2"/>
    <s v="CASITA"/>
    <x v="1"/>
    <x v="0"/>
  </r>
  <r>
    <n v="840"/>
    <x v="3"/>
    <x v="0"/>
    <s v="T072"/>
    <s v="1190003399"/>
    <s v="TFJ695"/>
    <s v="Maalas Condicioes"/>
    <x v="3"/>
    <x v="0"/>
    <x v="22"/>
    <s v="FCH16358CD5"/>
    <n v="12556"/>
    <d v="2012-08-23T00:00:00"/>
    <m/>
    <s v="Gustavo Guzman"/>
    <n v="2"/>
    <s v="CASITA"/>
    <x v="8"/>
    <x v="0"/>
  </r>
  <r>
    <n v="843"/>
    <x v="3"/>
    <x v="0"/>
    <s v="T073"/>
    <s v="1190002988"/>
    <s v="TFJ276"/>
    <s v="Maalas Condicioes"/>
    <x v="3"/>
    <x v="0"/>
    <x v="22"/>
    <s v="FCH15239XPF"/>
    <n v="9609"/>
    <d v="2011-07-20T00:00:00"/>
    <m/>
    <s v="Gustavo Guzman"/>
    <n v="2"/>
    <s v="CASITA"/>
    <x v="1"/>
    <x v="0"/>
  </r>
  <r>
    <n v="845"/>
    <x v="3"/>
    <x v="0"/>
    <s v="T074"/>
    <s v="1190003040"/>
    <s v="TFJ330"/>
    <s v="Maalas Condicioes"/>
    <x v="3"/>
    <x v="0"/>
    <x v="22"/>
    <s v="FCH15238VX3"/>
    <n v="9609"/>
    <d v="2011-07-20T00:00:00"/>
    <m/>
    <s v="Gustavo Guzman"/>
    <n v="2"/>
    <s v="CASITA"/>
    <x v="1"/>
    <x v="0"/>
  </r>
  <r>
    <n v="848"/>
    <x v="3"/>
    <x v="0"/>
    <s v="T076"/>
    <s v="1190003078"/>
    <s v="TFJ369"/>
    <s v="Maalas Condicioes"/>
    <x v="3"/>
    <x v="0"/>
    <x v="22"/>
    <s v="FCH15238XMD"/>
    <n v="9609"/>
    <d v="2011-07-20T00:00:00"/>
    <m/>
    <s v="Gustavo Guzman"/>
    <n v="2"/>
    <s v="CASITA"/>
    <x v="1"/>
    <x v="0"/>
  </r>
  <r>
    <n v="854"/>
    <x v="3"/>
    <x v="0"/>
    <s v="T078"/>
    <s v="1190002798"/>
    <s v="TFJ098"/>
    <s v="Maalas Condicioes"/>
    <x v="3"/>
    <x v="0"/>
    <x v="22"/>
    <s v="FCH15238WXV"/>
    <n v="9609"/>
    <d v="2011-07-20T00:00:00"/>
    <m/>
    <s v="Gustavo Guzman"/>
    <n v="2"/>
    <s v="CASITA"/>
    <x v="1"/>
    <x v="0"/>
  </r>
  <r>
    <n v="855"/>
    <x v="3"/>
    <x v="0"/>
    <s v="T079"/>
    <s v="1190003515"/>
    <s v="TFJ813"/>
    <s v="Maalas Condicioes"/>
    <x v="3"/>
    <x v="0"/>
    <x v="22"/>
    <s v="FCH15238TT4"/>
    <n v="9609"/>
    <d v="2011-07-20T00:00:00"/>
    <m/>
    <s v="Gustavo Guzman"/>
    <n v="2"/>
    <s v="CASITA"/>
    <x v="1"/>
    <x v="0"/>
  </r>
  <r>
    <n v="857"/>
    <x v="3"/>
    <x v="0"/>
    <s v="T080"/>
    <s v="1190003196"/>
    <s v="TFJ491"/>
    <s v="Maalas Condicioes"/>
    <x v="3"/>
    <x v="0"/>
    <x v="22"/>
    <s v="FCH15238V4Z"/>
    <n v="9609"/>
    <d v="2011-07-20T00:00:00"/>
    <m/>
    <s v="Gustavo Guzman"/>
    <n v="2"/>
    <s v="CASITA"/>
    <x v="1"/>
    <x v="0"/>
  </r>
  <r>
    <n v="883"/>
    <x v="3"/>
    <x v="0"/>
    <s v="T101"/>
    <s v="1190003082"/>
    <s v="TFJ373"/>
    <s v="Maalas Condicioes"/>
    <x v="3"/>
    <x v="0"/>
    <x v="22"/>
    <s v="FCH15238VV7"/>
    <n v="9609"/>
    <d v="2011-07-20T00:00:00"/>
    <m/>
    <s v="Gustavo Guzman"/>
    <n v="2"/>
    <s v="CASITA"/>
    <x v="1"/>
    <x v="0"/>
  </r>
  <r>
    <n v="884"/>
    <x v="3"/>
    <x v="0"/>
    <s v="T102"/>
    <s v="1190003204"/>
    <s v="TFJ499"/>
    <s v="Maalas Condicioes"/>
    <x v="3"/>
    <x v="0"/>
    <x v="22"/>
    <s v="FCH15198NDN"/>
    <n v="9609"/>
    <d v="2011-07-20T00:00:00"/>
    <m/>
    <s v="Gustavo Guzman"/>
    <n v="2"/>
    <s v="CASITA"/>
    <x v="1"/>
    <x v="0"/>
  </r>
  <r>
    <n v="934"/>
    <x v="3"/>
    <x v="0"/>
    <s v="T282"/>
    <n v="1190003070"/>
    <s v="S/T"/>
    <s v="Maalas Condicioes"/>
    <x v="3"/>
    <x v="0"/>
    <x v="22"/>
    <s v="FCH15239GAR"/>
    <n v="9609"/>
    <d v="2011-07-20T00:00:00"/>
    <m/>
    <s v="Gustavo Guzman"/>
    <n v="2"/>
    <s v="CASITA"/>
    <x v="1"/>
    <x v="0"/>
  </r>
  <r>
    <n v="936"/>
    <x v="3"/>
    <x v="0"/>
    <s v="T293"/>
    <s v="1190003080"/>
    <s v="TFJ371"/>
    <s v="Maalas Condicioes"/>
    <x v="3"/>
    <x v="0"/>
    <x v="22"/>
    <s v="FCH15248174"/>
    <n v="9609"/>
    <d v="2011-07-20T00:00:00"/>
    <m/>
    <s v="Gustavo Guzman"/>
    <n v="2"/>
    <s v="CASITA"/>
    <x v="1"/>
    <x v="0"/>
  </r>
  <r>
    <n v="938"/>
    <x v="3"/>
    <x v="0"/>
    <s v="T294"/>
    <s v="1190003060"/>
    <s v="TFJ351"/>
    <s v="Maalas Condicioes"/>
    <x v="3"/>
    <x v="0"/>
    <x v="22"/>
    <s v="FCH15238WSD"/>
    <n v="9609"/>
    <d v="2011-07-20T00:00:00"/>
    <m/>
    <s v="Gustavo Guzman"/>
    <n v="2"/>
    <s v="CASITA"/>
    <x v="1"/>
    <x v="0"/>
  </r>
  <r>
    <n v="940"/>
    <x v="3"/>
    <x v="0"/>
    <s v="T535"/>
    <s v="1190002792"/>
    <s v="TFJ092"/>
    <s v="Maalas Condicioes"/>
    <x v="3"/>
    <x v="0"/>
    <x v="22"/>
    <s v="FCH152397U3"/>
    <n v="9609"/>
    <d v="2011-07-20T00:00:00"/>
    <m/>
    <s v="Gustavo Guzman"/>
    <n v="2"/>
    <s v="CASITA"/>
    <x v="1"/>
    <x v="0"/>
  </r>
  <r>
    <n v="943"/>
    <x v="3"/>
    <x v="0"/>
    <s v="T587"/>
    <s v="1190003516"/>
    <s v="TFJ814"/>
    <s v="Maalas Condicioes"/>
    <x v="3"/>
    <x v="0"/>
    <x v="22"/>
    <s v="FCH15238WWD"/>
    <n v="9609"/>
    <d v="2011-07-20T00:00:00"/>
    <m/>
    <s v="Gustavo Guzman"/>
    <n v="2"/>
    <s v="CASITA"/>
    <x v="1"/>
    <x v="0"/>
  </r>
  <r>
    <n v="945"/>
    <x v="3"/>
    <x v="0"/>
    <s v="T591"/>
    <s v="1190003213"/>
    <s v="TFJ508"/>
    <s v="Maalas Condicioes"/>
    <x v="3"/>
    <x v="0"/>
    <x v="22"/>
    <s v="FCH15238WSC"/>
    <n v="9609"/>
    <d v="2011-07-20T00:00:00"/>
    <m/>
    <s v="Gustavo Guzman"/>
    <n v="2"/>
    <s v="CASITA"/>
    <x v="1"/>
    <x v="0"/>
  </r>
  <r>
    <n v="947"/>
    <x v="3"/>
    <x v="0"/>
    <s v="T594"/>
    <s v="1190003064"/>
    <s v="TFJ355"/>
    <s v="Maalas Condicioes"/>
    <x v="3"/>
    <x v="0"/>
    <x v="22"/>
    <s v="FCH15239GPG"/>
    <n v="9609"/>
    <d v="2011-07-20T00:00:00"/>
    <m/>
    <s v="Gustavo Guzman"/>
    <n v="2"/>
    <s v="CASITA"/>
    <x v="1"/>
    <x v="0"/>
  </r>
  <r>
    <n v="949"/>
    <x v="3"/>
    <x v="0"/>
    <s v="T599"/>
    <s v="1190003208"/>
    <s v="TFJ503"/>
    <s v="Maalas Condicioes"/>
    <x v="3"/>
    <x v="0"/>
    <x v="22"/>
    <s v="FCH15238WM8"/>
    <n v="9609"/>
    <d v="2011-07-20T00:00:00"/>
    <m/>
    <s v="Gustavo Guzman"/>
    <n v="2"/>
    <s v="CASITA"/>
    <x v="1"/>
    <x v="0"/>
  </r>
  <r>
    <n v="951"/>
    <x v="3"/>
    <x v="0"/>
    <s v="T605"/>
    <s v="1190003177"/>
    <s v="TFJ472"/>
    <s v="Maalas Condicioes"/>
    <x v="3"/>
    <x v="0"/>
    <x v="22"/>
    <s v="FCH15239GP2"/>
    <n v="9609"/>
    <d v="2011-07-20T00:00:00"/>
    <m/>
    <s v="Gustavo Guzman"/>
    <n v="2"/>
    <s v="CASITA"/>
    <x v="1"/>
    <x v="0"/>
  </r>
  <r>
    <n v="953"/>
    <x v="3"/>
    <x v="0"/>
    <s v="T611"/>
    <s v="1190003135"/>
    <s v="TFJ430"/>
    <s v="Maalas Condicioes"/>
    <x v="3"/>
    <x v="0"/>
    <x v="22"/>
    <s v="FCH15239GBY"/>
    <n v="9609"/>
    <d v="2011-07-20T00:00:00"/>
    <m/>
    <s v="Gustavo Guzman"/>
    <n v="2"/>
    <s v="CASITA"/>
    <x v="1"/>
    <x v="0"/>
  </r>
  <r>
    <n v="1164"/>
    <x v="3"/>
    <x v="0"/>
    <s v="T271"/>
    <s v="1190003401"/>
    <s v="TFJ697"/>
    <s v="Maalas Condicioes"/>
    <x v="3"/>
    <x v="0"/>
    <x v="22"/>
    <s v="FCH1635AJNB"/>
    <n v="12556"/>
    <d v="2012-08-23T00:00:00"/>
    <m/>
    <s v="Gustavo Guzman"/>
    <n v="2"/>
    <s v="CASITA"/>
    <x v="8"/>
    <x v="0"/>
  </r>
  <r>
    <n v="1165"/>
    <x v="3"/>
    <x v="0"/>
    <s v="T272"/>
    <s v="1190003411"/>
    <s v="TFJ707"/>
    <s v="Maalas Condicioes"/>
    <x v="3"/>
    <x v="0"/>
    <x v="22"/>
    <s v="FCH16359PUW"/>
    <n v="12556"/>
    <d v="2012-08-23T00:00:00"/>
    <m/>
    <s v="Gustavo Guzman"/>
    <n v="2"/>
    <s v="CASITA"/>
    <x v="8"/>
    <x v="0"/>
  </r>
  <r>
    <n v="1166"/>
    <x v="3"/>
    <x v="0"/>
    <s v="T273"/>
    <s v="1190003398"/>
    <s v="TFJ694"/>
    <s v="Maalas Condicioes"/>
    <x v="3"/>
    <x v="0"/>
    <x v="22"/>
    <s v="FCH163595V9"/>
    <n v="12556"/>
    <d v="2012-08-23T00:00:00"/>
    <m/>
    <s v="Gustavo Guzman"/>
    <n v="2"/>
    <s v="CASITA"/>
    <x v="8"/>
    <x v="0"/>
  </r>
  <r>
    <n v="1167"/>
    <x v="3"/>
    <x v="0"/>
    <s v="T274"/>
    <s v="1190002760"/>
    <s v="TFJ059"/>
    <s v="Maalas Condicioes"/>
    <x v="3"/>
    <x v="0"/>
    <x v="22"/>
    <s v="FCH15198MP1"/>
    <n v="9609"/>
    <d v="2011-07-20T00:00:00"/>
    <m/>
    <s v="Gustavo Guzman"/>
    <n v="2"/>
    <s v="CASITA"/>
    <x v="1"/>
    <x v="0"/>
  </r>
  <r>
    <n v="1168"/>
    <x v="3"/>
    <x v="0"/>
    <s v="T275"/>
    <s v="1190003408"/>
    <s v="TFJ704"/>
    <s v="Maalas Condicioes"/>
    <x v="3"/>
    <x v="0"/>
    <x v="22"/>
    <s v="FCH1635AN8S"/>
    <n v="12556"/>
    <d v="2012-08-23T00:00:00"/>
    <m/>
    <s v="Gustavo Guzman"/>
    <n v="2"/>
    <s v="CASITA"/>
    <x v="8"/>
    <x v="0"/>
  </r>
  <r>
    <n v="1169"/>
    <x v="3"/>
    <x v="0"/>
    <s v="T276"/>
    <s v="1190003406"/>
    <s v="TFJ702"/>
    <s v="Maalas Condicioes"/>
    <x v="3"/>
    <x v="0"/>
    <x v="22"/>
    <s v="FCH16359QSJ"/>
    <n v="12556"/>
    <d v="2012-08-23T00:00:00"/>
    <m/>
    <s v="Gustavo Guzman"/>
    <n v="2"/>
    <s v="CASITA"/>
    <x v="8"/>
    <x v="0"/>
  </r>
  <r>
    <n v="1170"/>
    <x v="3"/>
    <x v="0"/>
    <s v="T277"/>
    <s v="1190003404"/>
    <s v="TFJ700"/>
    <s v="Maalas Condicioes"/>
    <x v="3"/>
    <x v="0"/>
    <x v="22"/>
    <s v="FCH163595BE"/>
    <n v="12556"/>
    <d v="2012-08-23T00:00:00"/>
    <m/>
    <s v="Gustavo Guzman"/>
    <n v="2"/>
    <s v="CASITA"/>
    <x v="8"/>
    <x v="0"/>
  </r>
  <r>
    <n v="1171"/>
    <x v="3"/>
    <x v="0"/>
    <s v="T280"/>
    <s v="1190002967"/>
    <s v="TFJ255"/>
    <s v="Maalas Condicioes"/>
    <x v="3"/>
    <x v="0"/>
    <x v="22"/>
    <s v="FCH15238VVB"/>
    <n v="9609"/>
    <d v="2011-07-20T00:00:00"/>
    <m/>
    <s v="Gustavo Guzman"/>
    <n v="2"/>
    <s v="CASITA"/>
    <x v="1"/>
    <x v="0"/>
  </r>
  <r>
    <n v="1172"/>
    <x v="3"/>
    <x v="0"/>
    <s v="T281"/>
    <s v="1190002951"/>
    <s v="TFJ239"/>
    <s v="Maalas Condicioes"/>
    <x v="3"/>
    <x v="0"/>
    <x v="22"/>
    <s v="FCH15198P39"/>
    <n v="9609"/>
    <d v="2011-07-20T00:00:00"/>
    <m/>
    <s v="Gustavo Guzman"/>
    <n v="2"/>
    <s v="CASITA"/>
    <x v="1"/>
    <x v="0"/>
  </r>
  <r>
    <n v="1173"/>
    <x v="3"/>
    <x v="0"/>
    <s v="T283"/>
    <s v="1190002981"/>
    <s v="TFJ269"/>
    <s v="Maalas Condicioes"/>
    <x v="3"/>
    <x v="0"/>
    <x v="22"/>
    <s v="FCH15238WJQ"/>
    <n v="9609"/>
    <d v="2011-07-20T00:00:00"/>
    <m/>
    <s v="Gustavo Guzman"/>
    <n v="2"/>
    <s v="CASITA"/>
    <x v="1"/>
    <x v="0"/>
  </r>
  <r>
    <n v="1174"/>
    <x v="3"/>
    <x v="0"/>
    <s v="T284"/>
    <s v="1190002770"/>
    <s v="TFJ069"/>
    <s v="Maalas Condicioes"/>
    <x v="3"/>
    <x v="0"/>
    <x v="22"/>
    <s v="FCH15238VX5"/>
    <n v="9609"/>
    <d v="2011-07-20T00:00:00"/>
    <m/>
    <s v="Gustavo Guzman"/>
    <n v="2"/>
    <s v="CASITA"/>
    <x v="1"/>
    <x v="0"/>
  </r>
  <r>
    <n v="1175"/>
    <x v="3"/>
    <x v="0"/>
    <s v="T285"/>
    <s v="1190002790"/>
    <s v="TFJ090"/>
    <s v="Maalas Condicioes"/>
    <x v="3"/>
    <x v="0"/>
    <x v="22"/>
    <s v="FCH15238UDH"/>
    <n v="9609"/>
    <d v="2011-07-20T00:00:00"/>
    <m/>
    <s v="Gustavo Guzman"/>
    <n v="2"/>
    <s v="CASITA"/>
    <x v="1"/>
    <x v="0"/>
  </r>
  <r>
    <n v="1176"/>
    <x v="3"/>
    <x v="0"/>
    <s v="T286"/>
    <s v="1190003143"/>
    <s v="TFJ438"/>
    <s v="Maalas Condicioes"/>
    <x v="3"/>
    <x v="0"/>
    <x v="22"/>
    <s v="FCH15238S5Z"/>
    <n v="9609"/>
    <d v="2011-07-20T00:00:00"/>
    <m/>
    <s v="Gustavo Guzman"/>
    <n v="2"/>
    <s v="CASITA"/>
    <x v="1"/>
    <x v="0"/>
  </r>
  <r>
    <n v="1177"/>
    <x v="3"/>
    <x v="0"/>
    <s v="T287"/>
    <s v="1190003256"/>
    <s v="TFJ552"/>
    <s v="Maalas Condicioes"/>
    <x v="3"/>
    <x v="0"/>
    <x v="22"/>
    <s v="FCH15198ML2"/>
    <n v="9609"/>
    <d v="2011-07-20T00:00:00"/>
    <m/>
    <s v="Gustavo Guzman"/>
    <n v="2"/>
    <s v="CASITA"/>
    <x v="1"/>
    <x v="0"/>
  </r>
  <r>
    <n v="1178"/>
    <x v="3"/>
    <x v="0"/>
    <s v="T288"/>
    <s v="1190003188"/>
    <s v="TFJ483"/>
    <s v="Maalas Condicioes"/>
    <x v="3"/>
    <x v="0"/>
    <x v="22"/>
    <s v="FCH15238W9Z"/>
    <n v="9609"/>
    <d v="2011-07-20T00:00:00"/>
    <m/>
    <s v="Gustavo Guzman"/>
    <n v="2"/>
    <s v="CASITA"/>
    <x v="1"/>
    <x v="0"/>
  </r>
  <r>
    <n v="1179"/>
    <x v="3"/>
    <x v="0"/>
    <s v="T289"/>
    <s v="1190002816"/>
    <s v="S/T"/>
    <s v="Maalas Condicioes"/>
    <x v="3"/>
    <x v="0"/>
    <x v="22"/>
    <s v="FCH15238WJA"/>
    <n v="9609"/>
    <d v="2011-07-20T00:00:00"/>
    <m/>
    <s v="Gustavo Guzman"/>
    <n v="2"/>
    <s v="CASITA"/>
    <x v="1"/>
    <x v="0"/>
  </r>
  <r>
    <n v="1180"/>
    <x v="3"/>
    <x v="0"/>
    <s v="T290"/>
    <s v="1190003410"/>
    <s v="TFJ706"/>
    <s v="Maalas Condicioes"/>
    <x v="3"/>
    <x v="0"/>
    <x v="22"/>
    <s v="FCH1635B68Z"/>
    <n v="12556"/>
    <d v="2012-08-23T00:00:00"/>
    <m/>
    <s v="Gustavo Guzman"/>
    <n v="2"/>
    <s v="CASITA"/>
    <x v="8"/>
    <x v="0"/>
  </r>
  <r>
    <n v="1181"/>
    <x v="3"/>
    <x v="0"/>
    <s v="T291"/>
    <s v="1190003052"/>
    <s v="TFJ342"/>
    <s v="Maalas Condicioes"/>
    <x v="3"/>
    <x v="0"/>
    <x v="22"/>
    <s v="FCH15198MJC"/>
    <n v="9609"/>
    <d v="2011-07-20T00:00:00"/>
    <m/>
    <s v="Gustavo Guzman"/>
    <n v="2"/>
    <s v="CASITA"/>
    <x v="1"/>
    <x v="0"/>
  </r>
  <r>
    <n v="1182"/>
    <x v="3"/>
    <x v="0"/>
    <s v="T292"/>
    <s v="1190003027"/>
    <s v="TFJ315"/>
    <s v="Maalas Condicioes"/>
    <x v="3"/>
    <x v="0"/>
    <x v="22"/>
    <s v="FCH15238VSR"/>
    <n v="9609"/>
    <d v="2011-07-20T00:00:00"/>
    <m/>
    <s v="Gustavo Guzman"/>
    <n v="2"/>
    <s v="CASITA"/>
    <x v="1"/>
    <x v="0"/>
  </r>
  <r>
    <n v="1217"/>
    <x v="3"/>
    <x v="0"/>
    <s v="T345"/>
    <s v="1190002984"/>
    <s v="TFJ272"/>
    <s v="Maalas Condicioes"/>
    <x v="3"/>
    <x v="0"/>
    <x v="22"/>
    <s v="FCH15238VRG"/>
    <n v="9609"/>
    <d v="2011-07-20T00:00:00"/>
    <m/>
    <s v="Gustavo Guzman"/>
    <n v="2"/>
    <s v="CASITA"/>
    <x v="1"/>
    <x v="0"/>
  </r>
  <r>
    <n v="1237"/>
    <x v="3"/>
    <x v="0"/>
    <s v="T376"/>
    <s v="1190003037"/>
    <s v="TFJ327"/>
    <s v="Maalas Condicioes"/>
    <x v="3"/>
    <x v="0"/>
    <x v="22"/>
    <s v="FCH15238WJB"/>
    <n v="9609"/>
    <d v="2011-07-20T00:00:00"/>
    <m/>
    <s v="Gustavo Guzman"/>
    <n v="2"/>
    <s v="CASITA"/>
    <x v="1"/>
    <x v="0"/>
  </r>
  <r>
    <n v="1238"/>
    <x v="3"/>
    <x v="0"/>
    <s v="T377"/>
    <s v="1190003407"/>
    <s v="TFJ703"/>
    <s v="Maalas Condicioes"/>
    <x v="3"/>
    <x v="0"/>
    <x v="22"/>
    <s v="FCH1635B69A"/>
    <n v="12556"/>
    <d v="2012-08-23T00:00:00"/>
    <m/>
    <s v="Gustavo Guzman"/>
    <n v="2"/>
    <s v="CASITA"/>
    <x v="8"/>
    <x v="0"/>
  </r>
  <r>
    <n v="1244"/>
    <x v="3"/>
    <x v="0"/>
    <s v="T383"/>
    <s v="1190003402"/>
    <s v="TFJ698"/>
    <s v="Maalas Condicioes"/>
    <x v="3"/>
    <x v="0"/>
    <x v="22"/>
    <s v="FCH16358C09"/>
    <n v="12556"/>
    <d v="2012-08-23T00:00:00"/>
    <m/>
    <s v="Gustavo Guzman"/>
    <n v="2"/>
    <s v="CASITA"/>
    <x v="8"/>
    <x v="0"/>
  </r>
  <r>
    <n v="1248"/>
    <x v="3"/>
    <x v="0"/>
    <s v="T388"/>
    <s v="1190003405"/>
    <s v="TFJ701"/>
    <s v="Maalas Condicioes"/>
    <x v="3"/>
    <x v="0"/>
    <x v="22"/>
    <s v="FCH1635B71J"/>
    <n v="12556"/>
    <d v="2012-08-23T00:00:00"/>
    <m/>
    <s v="Gustavo Guzman"/>
    <n v="2"/>
    <s v="CASITA"/>
    <x v="8"/>
    <x v="0"/>
  </r>
  <r>
    <n v="1333"/>
    <x v="3"/>
    <x v="0"/>
    <s v="T512"/>
    <s v="1190003134"/>
    <s v="TFJ429"/>
    <s v="Maalas Condicioes"/>
    <x v="3"/>
    <x v="0"/>
    <x v="22"/>
    <s v="FCH15238RZV"/>
    <n v="9609"/>
    <d v="2011-07-20T00:00:00"/>
    <m/>
    <s v="Gustavo Guzman"/>
    <n v="2"/>
    <s v="CASITA"/>
    <x v="1"/>
    <x v="0"/>
  </r>
  <r>
    <n v="1334"/>
    <x v="3"/>
    <x v="0"/>
    <s v="T515"/>
    <s v="1190003001"/>
    <s v="TFJ289"/>
    <s v="Maalas Condicioes"/>
    <x v="3"/>
    <x v="0"/>
    <x v="22"/>
    <s v="FCH15198N8V"/>
    <n v="9609"/>
    <d v="2011-07-20T00:00:00"/>
    <m/>
    <s v="Gustavo Guzman"/>
    <n v="2"/>
    <s v="CASITA"/>
    <x v="1"/>
    <x v="0"/>
  </r>
  <r>
    <n v="1349"/>
    <x v="3"/>
    <x v="0"/>
    <s v="T534"/>
    <s v="1190002983"/>
    <s v="TFJ271"/>
    <s v="Maalas Condicioes"/>
    <x v="3"/>
    <x v="0"/>
    <x v="22"/>
    <s v="FCH151985FP"/>
    <n v="9609"/>
    <d v="2011-07-20T00:00:00"/>
    <m/>
    <s v="Gustavo Guzman"/>
    <n v="2"/>
    <s v="CASITA"/>
    <x v="1"/>
    <x v="0"/>
  </r>
  <r>
    <n v="1389"/>
    <x v="3"/>
    <x v="0"/>
    <s v="T579"/>
    <s v="1190003517"/>
    <s v="TFJ815"/>
    <s v="Maalas Condicioes"/>
    <x v="3"/>
    <x v="0"/>
    <x v="22"/>
    <s v="FCH15238WDW"/>
    <n v="9609"/>
    <d v="2011-07-20T00:00:00"/>
    <m/>
    <s v="Gustavo Guzman"/>
    <n v="2"/>
    <s v="CASITA"/>
    <x v="1"/>
    <x v="0"/>
  </r>
  <r>
    <n v="1390"/>
    <x v="3"/>
    <x v="0"/>
    <s v="T580"/>
    <s v="1190003409"/>
    <s v="TFJ705"/>
    <s v="Maalas Condicioes"/>
    <x v="3"/>
    <x v="0"/>
    <x v="22"/>
    <s v="FCH1635BCJU"/>
    <n v="12556"/>
    <d v="2012-08-23T00:00:00"/>
    <m/>
    <s v="Gustavo Guzman"/>
    <n v="2"/>
    <s v="CASITA"/>
    <x v="8"/>
    <x v="0"/>
  </r>
  <r>
    <n v="1392"/>
    <x v="3"/>
    <x v="0"/>
    <s v="T590"/>
    <s v="1190002985"/>
    <s v="TFJ273"/>
    <s v="Maalas Condicioes"/>
    <x v="3"/>
    <x v="0"/>
    <x v="22"/>
    <s v="FCH15238V62"/>
    <n v="9609"/>
    <d v="2011-07-20T00:00:00"/>
    <m/>
    <s v="Gustavo Guzman"/>
    <n v="2"/>
    <s v="CASITA"/>
    <x v="1"/>
    <x v="0"/>
  </r>
  <r>
    <n v="1393"/>
    <x v="3"/>
    <x v="0"/>
    <s v="T592"/>
    <s v="1190003400"/>
    <s v="TFJ696"/>
    <s v="Maalas Condicioes"/>
    <x v="3"/>
    <x v="0"/>
    <x v="22"/>
    <s v="FCH1635B764"/>
    <n v="12556"/>
    <d v="2012-08-23T00:00:00"/>
    <m/>
    <s v="Gustavo Guzman"/>
    <n v="2"/>
    <s v="CASITA"/>
    <x v="8"/>
    <x v="0"/>
  </r>
  <r>
    <n v="1394"/>
    <x v="3"/>
    <x v="0"/>
    <s v="T593"/>
    <s v="1190002969"/>
    <s v="TFJ257"/>
    <s v="Maalas Condicioes"/>
    <x v="3"/>
    <x v="0"/>
    <x v="22"/>
    <s v="FCH15198MLD"/>
    <n v="9609"/>
    <d v="2011-07-20T00:00:00"/>
    <m/>
    <s v="Gustavo Guzman"/>
    <n v="2"/>
    <s v="CASITA"/>
    <x v="1"/>
    <x v="0"/>
  </r>
  <r>
    <n v="1395"/>
    <x v="3"/>
    <x v="0"/>
    <s v="T595"/>
    <s v="1190002972"/>
    <s v="TFJ260"/>
    <s v="Maalas Condicioes"/>
    <x v="3"/>
    <x v="0"/>
    <x v="22"/>
    <s v="FCH151986L7"/>
    <n v="9609"/>
    <d v="2011-07-20T00:00:00"/>
    <m/>
    <s v="Gustavo Guzman"/>
    <n v="2"/>
    <s v="CASITA"/>
    <x v="1"/>
    <x v="0"/>
  </r>
  <r>
    <n v="1396"/>
    <x v="3"/>
    <x v="0"/>
    <s v="T596"/>
    <s v="1190002976"/>
    <s v="TFJ264"/>
    <s v="Maalas Condicioes"/>
    <x v="3"/>
    <x v="0"/>
    <x v="22"/>
    <s v="FCH15238WJW"/>
    <n v="9609"/>
    <d v="2011-07-20T00:00:00"/>
    <m/>
    <s v="Gustavo Guzman"/>
    <n v="2"/>
    <s v="CASITA"/>
    <x v="1"/>
    <x v="0"/>
  </r>
  <r>
    <n v="1397"/>
    <x v="3"/>
    <x v="0"/>
    <s v="T597"/>
    <s v="1190003519"/>
    <s v="TFJ817"/>
    <s v="Maalas Condicioes"/>
    <x v="3"/>
    <x v="0"/>
    <x v="22"/>
    <s v="FCH15238VSU"/>
    <n v="9609"/>
    <d v="2011-07-20T00:00:00"/>
    <m/>
    <s v="Gustavo Guzman"/>
    <n v="2"/>
    <s v="CASITA"/>
    <x v="1"/>
    <x v="0"/>
  </r>
  <r>
    <n v="1398"/>
    <x v="3"/>
    <x v="0"/>
    <s v="T598"/>
    <s v="1190003125"/>
    <s v="TFJ420"/>
    <s v="Maalas Condicioes"/>
    <x v="3"/>
    <x v="0"/>
    <x v="22"/>
    <s v="FCH151985B1"/>
    <n v="9609"/>
    <d v="2011-07-20T00:00:00"/>
    <m/>
    <s v="Gustavo Guzman"/>
    <n v="2"/>
    <s v="CASITA"/>
    <x v="1"/>
    <x v="0"/>
  </r>
  <r>
    <n v="1399"/>
    <x v="3"/>
    <x v="0"/>
    <s v="T603"/>
    <s v="1190003397"/>
    <s v="TFJ693"/>
    <s v="Maalas Condicioes"/>
    <x v="3"/>
    <x v="0"/>
    <x v="22"/>
    <s v="FCH163595HR"/>
    <n v="12556"/>
    <d v="2012-08-23T00:00:00"/>
    <m/>
    <s v="Gustavo Guzman"/>
    <n v="2"/>
    <s v="CASITA"/>
    <x v="8"/>
    <x v="0"/>
  </r>
  <r>
    <n v="1400"/>
    <x v="3"/>
    <x v="0"/>
    <s v="T606"/>
    <s v="1190003520"/>
    <s v="TFJ818"/>
    <s v="Maalas Condicioes"/>
    <x v="3"/>
    <x v="0"/>
    <x v="22"/>
    <s v="FCH15238WJV"/>
    <n v="9609"/>
    <d v="2011-07-20T00:00:00"/>
    <m/>
    <s v="Gustavo Guzman"/>
    <n v="2"/>
    <s v="CASITA"/>
    <x v="1"/>
    <x v="0"/>
  </r>
  <r>
    <n v="1401"/>
    <x v="3"/>
    <x v="0"/>
    <s v="T609"/>
    <s v="1190003075"/>
    <s v="TFJ366"/>
    <s v="Maalas Condicioes"/>
    <x v="3"/>
    <x v="0"/>
    <x v="22"/>
    <s v="FCH15238VX8"/>
    <n v="9609"/>
    <d v="2011-07-20T00:00:00"/>
    <m/>
    <s v="Gustavo Guzman"/>
    <n v="2"/>
    <s v="CASITA"/>
    <x v="1"/>
    <x v="0"/>
  </r>
  <r>
    <n v="1402"/>
    <x v="3"/>
    <x v="0"/>
    <s v="T610"/>
    <s v="1190003220"/>
    <s v="TFJ515"/>
    <s v="Maalas Condicioes"/>
    <x v="3"/>
    <x v="0"/>
    <x v="22"/>
    <s v="FCH15238WE1"/>
    <n v="9609"/>
    <d v="2011-07-20T00:00:00"/>
    <m/>
    <s v="Gustavo Guzman"/>
    <n v="2"/>
    <s v="CASITA"/>
    <x v="1"/>
    <x v="0"/>
  </r>
  <r>
    <n v="1404"/>
    <x v="3"/>
    <x v="0"/>
    <s v="T615"/>
    <s v="1190003207"/>
    <s v="TFJ502"/>
    <s v="Maalas Condicioes"/>
    <x v="3"/>
    <x v="0"/>
    <x v="22"/>
    <s v="FCH15238WAL"/>
    <n v="9609"/>
    <d v="2011-07-20T00:00:00"/>
    <m/>
    <s v="Gustavo Guzman"/>
    <n v="2"/>
    <s v="CASITA"/>
    <x v="1"/>
    <x v="0"/>
  </r>
  <r>
    <n v="1405"/>
    <x v="3"/>
    <x v="0"/>
    <s v="T616"/>
    <s v="1190003200"/>
    <s v="TFJ495"/>
    <s v="Maalas Condicioes"/>
    <x v="3"/>
    <x v="0"/>
    <x v="22"/>
    <s v="FCH15198P11"/>
    <n v="9609"/>
    <d v="2011-07-20T00:00:00"/>
    <m/>
    <s v="Gustavo Guzman"/>
    <n v="2"/>
    <s v="CASITA"/>
    <x v="1"/>
    <x v="0"/>
  </r>
  <r>
    <n v="1420"/>
    <x v="3"/>
    <x v="0"/>
    <s v="T637"/>
    <s v="1190003088"/>
    <s v="TFJ379"/>
    <s v="Maalas Condicioes"/>
    <x v="3"/>
    <x v="0"/>
    <x v="22"/>
    <s v="FCH15238WJ7"/>
    <n v="9609"/>
    <d v="2011-07-20T00:00:00"/>
    <m/>
    <s v="Gustavo Guzman"/>
    <n v="2"/>
    <s v="CASITA"/>
    <x v="1"/>
    <x v="0"/>
  </r>
  <r>
    <n v="1421"/>
    <x v="3"/>
    <x v="0"/>
    <s v="T638"/>
    <s v="1190002979"/>
    <s v="TFJ267"/>
    <s v="Maalas Condicioes"/>
    <x v="3"/>
    <x v="0"/>
    <x v="22"/>
    <s v="FCH15238WD1"/>
    <n v="9609"/>
    <d v="2011-07-20T00:00:00"/>
    <m/>
    <s v="Gustavo Guzman"/>
    <n v="2"/>
    <s v="CASITA"/>
    <x v="1"/>
    <x v="0"/>
  </r>
  <r>
    <n v="1204"/>
    <x v="3"/>
    <x v="0"/>
    <s v="T323"/>
    <s v="1190003413"/>
    <s v="TFJ709"/>
    <s v="Maalas Condicioes"/>
    <x v="3"/>
    <x v="0"/>
    <x v="23"/>
    <s v="FCH164183YT"/>
    <n v="12556"/>
    <d v="2012-08-23T00:00:00"/>
    <m/>
    <s v="Gustavo Guzman"/>
    <n v="3"/>
    <s v="CASITA"/>
    <x v="8"/>
    <x v="0"/>
  </r>
  <r>
    <n v="1216"/>
    <x v="3"/>
    <x v="0"/>
    <s v="T340"/>
    <s v="1190003415"/>
    <s v="TFJ711"/>
    <s v="Maalas Condicioes"/>
    <x v="3"/>
    <x v="0"/>
    <x v="23"/>
    <s v="FCH16418324"/>
    <n v="12556"/>
    <d v="2012-08-23T00:00:00"/>
    <m/>
    <s v="Gustavo Guzman"/>
    <n v="3"/>
    <s v="CASITA"/>
    <x v="8"/>
    <x v="0"/>
  </r>
  <r>
    <n v="1391"/>
    <x v="3"/>
    <x v="0"/>
    <s v="T589"/>
    <s v="1190003414"/>
    <s v="TFJ710"/>
    <s v="Maalas Condicioes"/>
    <x v="3"/>
    <x v="0"/>
    <x v="23"/>
    <s v="FCH1641832E"/>
    <n v="12556"/>
    <d v="2012-08-23T00:00:00"/>
    <m/>
    <s v="Gustavo Guzman"/>
    <n v="3"/>
    <s v="CASITA"/>
    <x v="8"/>
    <x v="0"/>
  </r>
  <r>
    <n v="1416"/>
    <x v="3"/>
    <x v="0"/>
    <s v="T630"/>
    <s v="1190003417"/>
    <s v="TFJ713"/>
    <s v="Maalas Condicioes"/>
    <x v="3"/>
    <x v="0"/>
    <x v="23"/>
    <s v="FCH164183XS"/>
    <n v="12556"/>
    <d v="2012-08-23T00:00:00"/>
    <m/>
    <s v="Gustavo Guzman"/>
    <n v="3"/>
    <s v="CASITA"/>
    <x v="8"/>
    <x v="0"/>
  </r>
  <r>
    <n v="1418"/>
    <x v="3"/>
    <x v="0"/>
    <s v="T632"/>
    <s v="1190003412"/>
    <s v="TFJ708"/>
    <s v="Maalas Condicioes"/>
    <x v="3"/>
    <x v="0"/>
    <x v="23"/>
    <s v="FCH164183WN"/>
    <n v="12556"/>
    <d v="2012-08-23T00:00:00"/>
    <m/>
    <s v="Gustavo Guzman"/>
    <n v="3"/>
    <s v="CASITA"/>
    <x v="8"/>
    <x v="0"/>
  </r>
  <r>
    <n v="1419"/>
    <x v="3"/>
    <x v="0"/>
    <s v="T635"/>
    <s v="1190003416"/>
    <s v="TFJ712"/>
    <s v="Maalas Condicioes"/>
    <x v="3"/>
    <x v="0"/>
    <x v="23"/>
    <s v="FCH1641834J"/>
    <n v="12556"/>
    <d v="2012-08-23T00:00:00"/>
    <m/>
    <s v="Gustavo Guzman"/>
    <n v="3"/>
    <s v="CASITA"/>
    <x v="8"/>
    <x v="0"/>
  </r>
  <r>
    <n v="697"/>
    <x v="3"/>
    <x v="0"/>
    <s v="T002"/>
    <s v="1150001288"/>
    <s v="TFJ831"/>
    <s v="Maalas Condicioes"/>
    <x v="3"/>
    <x v="0"/>
    <x v="24"/>
    <s v="FCH1647E5BF"/>
    <n v="12966"/>
    <d v="2013-09-09T00:00:00"/>
    <m/>
    <s v="Gustavo Guzman"/>
    <n v="1"/>
    <s v="CASITA"/>
    <x v="2"/>
    <x v="0"/>
  </r>
  <r>
    <n v="702"/>
    <x v="3"/>
    <x v="0"/>
    <s v="T005"/>
    <s v="1190003421"/>
    <s v="TFJ717"/>
    <s v="Maalas Condicioes"/>
    <x v="3"/>
    <x v="0"/>
    <x v="24"/>
    <s v="FCH16288W50"/>
    <n v="12556"/>
    <d v="2012-08-23T00:00:00"/>
    <m/>
    <s v="Gustavo Guzman"/>
    <n v="1"/>
    <s v="EX-MDS"/>
    <x v="8"/>
    <x v="0"/>
  </r>
  <r>
    <n v="709"/>
    <x v="3"/>
    <x v="0"/>
    <s v="T007"/>
    <s v="1150001287"/>
    <s v="TFJ830"/>
    <s v="Maalas Condicioes"/>
    <x v="3"/>
    <x v="0"/>
    <x v="24"/>
    <s v="FCH16498YY0"/>
    <n v="12966"/>
    <d v="2013-09-09T00:00:00"/>
    <m/>
    <s v="Gustavo Guzman"/>
    <n v="1"/>
    <s v="CASITA"/>
    <x v="2"/>
    <x v="0"/>
  </r>
  <r>
    <n v="714"/>
    <x v="3"/>
    <x v="0"/>
    <s v="T011"/>
    <s v="1190003419"/>
    <s v="S/T"/>
    <s v="Maalas Condicioes"/>
    <x v="3"/>
    <x v="0"/>
    <x v="24"/>
    <s v="FCH16308LNJ"/>
    <n v="12556"/>
    <d v="2012-08-23T00:00:00"/>
    <m/>
    <s v="Gustavo Guzman"/>
    <n v="1"/>
    <s v="CASITA"/>
    <x v="8"/>
    <x v="0"/>
  </r>
  <r>
    <n v="771"/>
    <x v="3"/>
    <x v="0"/>
    <s v="T034"/>
    <s v="1150001376"/>
    <s v="TFJ923"/>
    <s v="Maalas Condicioes"/>
    <x v="3"/>
    <x v="0"/>
    <x v="24"/>
    <s v="FCH18078C00"/>
    <n v="14947"/>
    <d v="2014-03-21T00:00:00"/>
    <n v="5655.56"/>
    <s v="Gustavo Guzman"/>
    <n v="1"/>
    <s v="EX-MDS"/>
    <x v="6"/>
    <x v="0"/>
  </r>
  <r>
    <n v="775"/>
    <x v="3"/>
    <x v="0"/>
    <s v="T036"/>
    <s v="1150001379"/>
    <s v="TFJ926"/>
    <s v="Maalas Condicioes"/>
    <x v="3"/>
    <x v="0"/>
    <x v="24"/>
    <s v="FCH18048MKN"/>
    <n v="14947"/>
    <d v="2014-03-21T00:00:00"/>
    <n v="377.27"/>
    <s v="Gustavo Guzman"/>
    <n v="1"/>
    <s v="CASITA"/>
    <x v="6"/>
    <x v="0"/>
  </r>
  <r>
    <n v="779"/>
    <x v="3"/>
    <x v="0"/>
    <s v="T038"/>
    <s v="1150001378"/>
    <s v="TFJ925"/>
    <s v="Maalas Condicioes"/>
    <x v="3"/>
    <x v="0"/>
    <x v="24"/>
    <s v="FCH18078C97"/>
    <n v="14947"/>
    <d v="2014-03-21T00:00:00"/>
    <n v="5655.56"/>
    <s v="Gustavo Guzman"/>
    <n v="1"/>
    <s v="CASITA"/>
    <x v="6"/>
    <x v="0"/>
  </r>
  <r>
    <n v="783"/>
    <x v="3"/>
    <x v="0"/>
    <s v="T040"/>
    <s v="1150001282"/>
    <s v="TFJ825"/>
    <s v="Maalas Condicioes"/>
    <x v="3"/>
    <x v="0"/>
    <x v="24"/>
    <s v="FCH164992M8"/>
    <n v="12966"/>
    <d v="2013-09-09T00:00:00"/>
    <m/>
    <s v="Gustavo Guzman"/>
    <n v="1"/>
    <s v="CASITA"/>
    <x v="2"/>
    <x v="0"/>
  </r>
  <r>
    <n v="820"/>
    <x v="3"/>
    <x v="0"/>
    <s v="T062"/>
    <s v="1150001280"/>
    <s v="TFJ823"/>
    <s v="Maalas Condicioes"/>
    <x v="3"/>
    <x v="0"/>
    <x v="24"/>
    <s v="FCH1647FFP0"/>
    <n v="12966"/>
    <d v="2013-09-09T00:00:00"/>
    <m/>
    <s v="Gustavo Guzman"/>
    <n v="1"/>
    <s v="CASITA"/>
    <x v="2"/>
    <x v="0"/>
  </r>
  <r>
    <n v="846"/>
    <x v="3"/>
    <x v="0"/>
    <s v="T075"/>
    <s v="1150001382"/>
    <s v="TFJ929"/>
    <s v="Maalas Condicioes"/>
    <x v="3"/>
    <x v="0"/>
    <x v="24"/>
    <s v="FCH18088BMF"/>
    <n v="14947"/>
    <d v="2014-03-21T00:00:00"/>
    <n v="377.27"/>
    <s v="Gustavo Guzman"/>
    <n v="1"/>
    <s v="CASITA"/>
    <x v="6"/>
    <x v="0"/>
  </r>
  <r>
    <n v="849"/>
    <x v="3"/>
    <x v="0"/>
    <s v="T076"/>
    <s v="1190003418"/>
    <s v="TFJ714"/>
    <s v="Maalas Condicioes"/>
    <x v="3"/>
    <x v="0"/>
    <x v="24"/>
    <s v="FCH16309A5S"/>
    <n v="12556"/>
    <d v="2012-08-23T00:00:00"/>
    <m/>
    <s v="Gustavo Guzman"/>
    <n v="1"/>
    <s v="CASITA"/>
    <x v="8"/>
    <x v="0"/>
  </r>
  <r>
    <n v="859"/>
    <x v="3"/>
    <x v="0"/>
    <s v="T081"/>
    <s v="1150001286"/>
    <s v="TFJ829"/>
    <s v="Maalas Condicioes"/>
    <x v="3"/>
    <x v="0"/>
    <x v="24"/>
    <s v="FCH1647FGWR"/>
    <n v="12966"/>
    <d v="2013-09-09T00:00:00"/>
    <m/>
    <s v="Gustavo Guzman"/>
    <n v="1"/>
    <s v="CASITA"/>
    <x v="2"/>
    <x v="0"/>
  </r>
  <r>
    <n v="1201"/>
    <x v="3"/>
    <x v="0"/>
    <s v="T313"/>
    <s v="1190003423"/>
    <s v="TFJ719"/>
    <s v="Maalas Condicioes"/>
    <x v="3"/>
    <x v="0"/>
    <x v="24"/>
    <s v="FCH16299C99"/>
    <n v="12556"/>
    <d v="2012-08-23T00:00:00"/>
    <m/>
    <s v="Gustavo Guzman"/>
    <n v="1"/>
    <s v="CASITA"/>
    <x v="8"/>
    <x v="0"/>
  </r>
  <r>
    <n v="1202"/>
    <x v="3"/>
    <x v="0"/>
    <s v="T315"/>
    <s v="1150001374"/>
    <s v="TFJ921"/>
    <s v="Maalas Condicioes"/>
    <x v="3"/>
    <x v="0"/>
    <x v="24"/>
    <s v="FCH18078BZ8"/>
    <n v="14947"/>
    <d v="2014-03-21T00:00:00"/>
    <n v="5655.56"/>
    <s v="Gustavo Guzman"/>
    <n v="1"/>
    <s v="CASITA"/>
    <x v="6"/>
    <x v="0"/>
  </r>
  <r>
    <n v="1203"/>
    <x v="3"/>
    <x v="0"/>
    <s v="T320"/>
    <s v="1150001380"/>
    <s v="TFJ927"/>
    <s v="Maalas Condicioes"/>
    <x v="3"/>
    <x v="0"/>
    <x v="24"/>
    <s v="FCH18078B8G"/>
    <n v="14947"/>
    <d v="2014-03-21T00:00:00"/>
    <n v="5655.56"/>
    <s v="Gustavo Guzman"/>
    <n v="1"/>
    <s v="CASITA"/>
    <x v="6"/>
    <x v="0"/>
  </r>
  <r>
    <n v="1205"/>
    <x v="3"/>
    <x v="0"/>
    <s v="T324"/>
    <s v="1150001278"/>
    <s v="TFJ821"/>
    <s v="Maalas Condicioes"/>
    <x v="3"/>
    <x v="0"/>
    <x v="24"/>
    <s v="FCH164992QS"/>
    <n v="12966"/>
    <d v="2013-09-09T00:00:00"/>
    <m/>
    <s v="Gustavo Guzman"/>
    <n v="1"/>
    <s v="CASITA"/>
    <x v="2"/>
    <x v="0"/>
  </r>
  <r>
    <n v="1206"/>
    <x v="3"/>
    <x v="0"/>
    <s v="T325"/>
    <s v="1150001276"/>
    <s v="TFJ819"/>
    <s v="Maalas Condicioes"/>
    <x v="3"/>
    <x v="0"/>
    <x v="24"/>
    <s v="FCH16498YDY"/>
    <n v="12966"/>
    <d v="2013-09-09T00:00:00"/>
    <m/>
    <s v="Gustavo Guzman"/>
    <n v="1"/>
    <s v="CASITA"/>
    <x v="2"/>
    <x v="0"/>
  </r>
  <r>
    <n v="1207"/>
    <x v="3"/>
    <x v="0"/>
    <s v="T326"/>
    <s v="1150001277"/>
    <s v="TFJ820"/>
    <s v="Maalas Condicioes"/>
    <x v="3"/>
    <x v="0"/>
    <x v="24"/>
    <s v="FCH1647FFJB"/>
    <n v="12966"/>
    <d v="2013-09-09T00:00:00"/>
    <m/>
    <s v="Gustavo Guzman"/>
    <n v="1"/>
    <s v="CASITA"/>
    <x v="2"/>
    <x v="0"/>
  </r>
  <r>
    <n v="1208"/>
    <x v="3"/>
    <x v="0"/>
    <s v="T328"/>
    <s v="1150001375"/>
    <s v="TFJ922"/>
    <s v="Maalas Condicioes"/>
    <x v="3"/>
    <x v="0"/>
    <x v="24"/>
    <s v="FCH18089572"/>
    <n v="14947"/>
    <d v="2014-03-21T00:00:00"/>
    <n v="377.27"/>
    <s v="Gustavo Guzman"/>
    <n v="1"/>
    <s v="CASITA"/>
    <x v="6"/>
    <x v="0"/>
  </r>
  <r>
    <n v="1209"/>
    <x v="3"/>
    <x v="0"/>
    <s v="T329"/>
    <s v="1150001284"/>
    <s v="S/T"/>
    <s v="Maalas Condicioes"/>
    <x v="3"/>
    <x v="0"/>
    <x v="24"/>
    <s v="FCH164991Y2"/>
    <n v="12966"/>
    <d v="2013-09-09T00:00:00"/>
    <m/>
    <s v="Gustavo Guzman"/>
    <n v="1"/>
    <s v="CASITA"/>
    <x v="2"/>
    <x v="0"/>
  </r>
  <r>
    <n v="1210"/>
    <x v="3"/>
    <x v="0"/>
    <s v="T330"/>
    <s v="1150001279"/>
    <s v="TFJ822"/>
    <s v="Maalas Condicioes"/>
    <x v="3"/>
    <x v="0"/>
    <x v="24"/>
    <s v="FCH1647FH0E"/>
    <n v="12966"/>
    <d v="2013-09-09T00:00:00"/>
    <m/>
    <s v="Gustavo Guzman"/>
    <n v="1"/>
    <s v="CASITA"/>
    <x v="2"/>
    <x v="0"/>
  </r>
  <r>
    <n v="1211"/>
    <x v="3"/>
    <x v="0"/>
    <s v="T331"/>
    <s v="1150001285"/>
    <s v="TFJ828"/>
    <s v="Maalas Condicioes"/>
    <x v="3"/>
    <x v="0"/>
    <x v="24"/>
    <s v="FCH16499210"/>
    <n v="12966"/>
    <d v="2013-09-09T00:00:00"/>
    <m/>
    <s v="Gustavo Guzman"/>
    <n v="1"/>
    <s v="CASITA"/>
    <x v="2"/>
    <x v="0"/>
  </r>
  <r>
    <n v="1212"/>
    <x v="3"/>
    <x v="0"/>
    <s v="T332"/>
    <s v="1150001377"/>
    <s v="TFJ924"/>
    <s v="Maalas Condicioes"/>
    <x v="3"/>
    <x v="0"/>
    <x v="24"/>
    <s v="FCH18078C45"/>
    <n v="14947"/>
    <d v="2014-03-21T00:00:00"/>
    <n v="5655.56"/>
    <s v="Gustavo Guzman"/>
    <n v="1"/>
    <s v="CASITA"/>
    <x v="6"/>
    <x v="0"/>
  </r>
  <r>
    <n v="1213"/>
    <x v="3"/>
    <x v="0"/>
    <s v="T334"/>
    <s v="1150001383"/>
    <s v="TFJ930"/>
    <s v="Maalas Condicioes"/>
    <x v="3"/>
    <x v="0"/>
    <x v="24"/>
    <s v="FCH18078AHZ"/>
    <n v="14947"/>
    <d v="2014-03-21T00:00:00"/>
    <n v="5655.56"/>
    <s v="Gustavo Guzman"/>
    <n v="1"/>
    <s v="CASITA"/>
    <x v="6"/>
    <x v="0"/>
  </r>
  <r>
    <n v="1214"/>
    <x v="3"/>
    <x v="0"/>
    <s v="T335"/>
    <s v="1190002953"/>
    <s v="TFJ241"/>
    <s v="Maalas Condicioes"/>
    <x v="3"/>
    <x v="0"/>
    <x v="24"/>
    <s v="FCH16289FXZ"/>
    <n v="15757"/>
    <d v="2015-07-23T00:00:00"/>
    <s v="******"/>
    <s v="Gustavo Guzman"/>
    <n v="1"/>
    <s v="CASITA"/>
    <x v="10"/>
    <x v="0"/>
  </r>
  <r>
    <n v="1215"/>
    <x v="3"/>
    <x v="0"/>
    <s v="T336"/>
    <s v="1150001281"/>
    <s v="TFJ824"/>
    <s v="Maalas Condicioes"/>
    <x v="3"/>
    <x v="0"/>
    <x v="24"/>
    <s v="FCH1647E5SE"/>
    <n v="12966"/>
    <d v="2013-09-09T00:00:00"/>
    <m/>
    <s v="Gustavo Guzman"/>
    <n v="1"/>
    <s v="CASITA"/>
    <x v="2"/>
    <x v="0"/>
  </r>
  <r>
    <n v="1403"/>
    <x v="3"/>
    <x v="0"/>
    <s v="T612"/>
    <s v="1190003422"/>
    <s v="TFJ718"/>
    <s v="Maalas Condicioes"/>
    <x v="3"/>
    <x v="0"/>
    <x v="24"/>
    <s v="FCH16289T4L"/>
    <n v="12556"/>
    <d v="2012-08-23T00:00:00"/>
    <m/>
    <s v="Gustavo Guzman"/>
    <n v="1"/>
    <s v="CASITA"/>
    <x v="8"/>
    <x v="0"/>
  </r>
  <r>
    <n v="1417"/>
    <x v="3"/>
    <x v="0"/>
    <s v="T631"/>
    <s v="1150001381"/>
    <s v="TFJ928"/>
    <s v="Maalas Condicioes"/>
    <x v="3"/>
    <x v="0"/>
    <x v="24"/>
    <s v="FCH18078CHW"/>
    <n v="14947"/>
    <d v="2014-03-21T00:00:00"/>
    <n v="5655.56"/>
    <s v="Gustavo Guzman"/>
    <n v="1"/>
    <s v="CASITA"/>
    <x v="6"/>
    <x v="0"/>
  </r>
  <r>
    <n v="768"/>
    <x v="3"/>
    <x v="0"/>
    <s v="T032"/>
    <s v="1190002812"/>
    <s v="TFJ1017"/>
    <s v="Maalas Condicioes"/>
    <x v="3"/>
    <x v="0"/>
    <x v="25"/>
    <s v="PUC182505IJ"/>
    <n v="15403"/>
    <d v="2014-07-02T00:00:00"/>
    <n v="347.58"/>
    <s v="Gustavo Guzman"/>
    <n v="3"/>
    <s v="EX-MDS"/>
    <x v="6"/>
    <x v="0"/>
  </r>
  <r>
    <n v="408"/>
    <x v="10"/>
    <x v="1"/>
    <s v="YPFBTR-NOT2023-C4-153"/>
    <s v="1220001597"/>
    <s v="LPT156"/>
    <s v="MALAS CONDICIONES"/>
    <x v="8"/>
    <x v="2"/>
    <x v="26"/>
    <s v="BJDPVM1"/>
    <s v="LN8494"/>
    <d v="2010-10-29T00:00:00"/>
    <n v="2060"/>
    <s v="SAMUEL PEREDO"/>
    <n v="14"/>
    <s v="PORTACAMP DTI-U"/>
    <x v="4"/>
    <x v="0"/>
  </r>
  <r>
    <n v="410"/>
    <x v="10"/>
    <x v="1"/>
    <s v="YPFBTR-NOT2023-C4-155"/>
    <m/>
    <s v="LPT183"/>
    <s v="MALAS CONDICIONES"/>
    <x v="8"/>
    <x v="2"/>
    <x v="26"/>
    <s v="9WSPVM1"/>
    <s v="LN8494"/>
    <d v="2010-10-29T00:00:00"/>
    <n v="2060"/>
    <s v="SAMUEL PEREDO"/>
    <n v="14"/>
    <s v="PORTACAMP DTI-U"/>
    <x v="4"/>
    <x v="0"/>
  </r>
  <r>
    <n v="413"/>
    <x v="10"/>
    <x v="1"/>
    <s v="YPFBTR-NOT2023-C4-159"/>
    <m/>
    <s v="LPT152"/>
    <s v="MALAS CONDICIONES"/>
    <x v="8"/>
    <x v="2"/>
    <x v="26"/>
    <s v="6HBPVM1"/>
    <s v="LN8494"/>
    <d v="2010-10-29T00:00:00"/>
    <n v="2060"/>
    <s v="SAMUEL PEREDO"/>
    <n v="14"/>
    <s v="PORTACAMP DTI-U"/>
    <x v="4"/>
    <x v="0"/>
  </r>
  <r>
    <n v="415"/>
    <x v="10"/>
    <x v="1"/>
    <s v="YPFBTR-NOT2023-C4-161"/>
    <s v="1220001599"/>
    <s v="LPT169"/>
    <s v="MALAS CONDICIONES"/>
    <x v="8"/>
    <x v="2"/>
    <x v="26"/>
    <s v="BYMPVM1"/>
    <s v="LN8494"/>
    <d v="2010-10-29T00:00:00"/>
    <n v="2060"/>
    <s v="SAMUEL PEREDO"/>
    <n v="14"/>
    <s v="PORTACAMP DTI-U"/>
    <x v="4"/>
    <x v="0"/>
  </r>
  <r>
    <n v="416"/>
    <x v="10"/>
    <x v="1"/>
    <s v="YPFBTR-NOT2023-C4-162"/>
    <m/>
    <s v="LPT170"/>
    <s v="MALAS CONDICIONES"/>
    <x v="8"/>
    <x v="2"/>
    <x v="26"/>
    <s v="669PVM1"/>
    <s v="LN8494"/>
    <d v="2010-10-29T00:00:00"/>
    <n v="2060"/>
    <s v="SAMUEL PEREDO"/>
    <n v="14"/>
    <s v="PORTACAMP DTI-U"/>
    <x v="4"/>
    <x v="0"/>
  </r>
  <r>
    <n v="421"/>
    <x v="10"/>
    <x v="1"/>
    <s v="YPFBTR-NOT2023-C4-167"/>
    <s v="1220001602"/>
    <s v="LPT179"/>
    <s v="MALAS CONDICIONES"/>
    <x v="8"/>
    <x v="2"/>
    <x v="26"/>
    <s v="8P9PVM1"/>
    <s v="LN8494"/>
    <d v="2010-10-29T00:00:00"/>
    <n v="2060"/>
    <s v="SAMUEL PEREDO"/>
    <n v="14"/>
    <s v="PORTACAMP DTI-U"/>
    <x v="4"/>
    <x v="0"/>
  </r>
  <r>
    <n v="422"/>
    <x v="10"/>
    <x v="1"/>
    <s v="YPFBTR-NOT2023-C4-168"/>
    <s v="1220001608"/>
    <s v="LPT203"/>
    <s v="MALAS CONDICIONES"/>
    <x v="8"/>
    <x v="2"/>
    <x v="26"/>
    <s v="9R8PVM1"/>
    <s v="LN8494"/>
    <d v="2010-10-29T00:00:00"/>
    <n v="2060"/>
    <s v="SAMUEL PEREDO"/>
    <n v="14"/>
    <s v="PORTACAMP DTI-U"/>
    <x v="4"/>
    <x v="0"/>
  </r>
  <r>
    <n v="425"/>
    <x v="10"/>
    <x v="1"/>
    <s v="YPFBTR-NOT2023-C4-171"/>
    <s v="1220001619"/>
    <s v="LPT253"/>
    <s v="MALAS CONDICIONES"/>
    <x v="8"/>
    <x v="2"/>
    <x v="26"/>
    <s v="1YV4WM1"/>
    <s v="LN9091"/>
    <d v="2011-01-04T00:00:00"/>
    <n v="2060"/>
    <s v="SAMUEL PEREDO"/>
    <n v="14"/>
    <s v="PORTACAMP DTI-U"/>
    <x v="1"/>
    <x v="0"/>
  </r>
  <r>
    <n v="432"/>
    <x v="10"/>
    <x v="1"/>
    <s v="YPFBTR-NOT2023-C4-179"/>
    <m/>
    <s v="LPT165"/>
    <s v="MALAS CONDICIONES"/>
    <x v="8"/>
    <x v="2"/>
    <x v="26"/>
    <s v="7GCPVM1"/>
    <s v="LN8494"/>
    <d v="2010-10-29T00:00:00"/>
    <n v="2060"/>
    <s v="SAMUEL PEREDO"/>
    <n v="14"/>
    <s v="PORTACAMP DTI-U"/>
    <x v="4"/>
    <x v="0"/>
  </r>
  <r>
    <n v="467"/>
    <x v="10"/>
    <x v="1"/>
    <s v="YPFBTR-NOT2021-C4-012"/>
    <m/>
    <s v="LPT195"/>
    <s v="MALAS CONDICIONES"/>
    <x v="8"/>
    <x v="2"/>
    <x v="26"/>
    <s v="HJDPVM1"/>
    <s v="LN8494"/>
    <d v="2010-10-29T00:00:00"/>
    <n v="2060"/>
    <s v="SAMUEL PEREDO"/>
    <n v="14"/>
    <s v="PORTACAMP DTI-U"/>
    <x v="4"/>
    <x v="0"/>
  </r>
  <r>
    <n v="472"/>
    <x v="10"/>
    <x v="1"/>
    <s v="YPFBTR-NOT2021-C4-036"/>
    <m/>
    <s v="LPT157"/>
    <s v="MALAS CONDICIONES"/>
    <x v="8"/>
    <x v="2"/>
    <x v="26"/>
    <s v="G09PVM1"/>
    <s v="LN8494"/>
    <d v="2010-10-29T00:00:00"/>
    <n v="2060"/>
    <s v="SAMUEL PEREDO"/>
    <n v="14"/>
    <s v="PORTACAMP DTI-U"/>
    <x v="4"/>
    <x v="0"/>
  </r>
  <r>
    <n v="476"/>
    <x v="10"/>
    <x v="1"/>
    <s v="YPFBTR-NOT2021-C4-011"/>
    <m/>
    <s v="LPT155"/>
    <s v="MALAS CONDICIONES"/>
    <x v="8"/>
    <x v="2"/>
    <x v="26"/>
    <s v="JWCPVM1"/>
    <s v="LN8494"/>
    <d v="2010-10-29T00:00:00"/>
    <n v="2060"/>
    <s v="SAMUEL PEREDO"/>
    <n v="14"/>
    <s v="PORTACAMP DTI-U"/>
    <x v="4"/>
    <x v="0"/>
  </r>
  <r>
    <n v="477"/>
    <x v="10"/>
    <x v="1"/>
    <s v="YPFBTR-NOT2021-C4-037"/>
    <m/>
    <s v="LPT158"/>
    <s v="MALAS CONDICIONES"/>
    <x v="8"/>
    <x v="2"/>
    <x v="26"/>
    <s v="9N9PVM1"/>
    <s v="LN8494"/>
    <d v="2010-10-29T00:00:00"/>
    <n v="2060"/>
    <s v="SAMUEL PEREDO"/>
    <n v="14"/>
    <s v="PORTACAMP DTI-U"/>
    <x v="4"/>
    <x v="0"/>
  </r>
  <r>
    <n v="478"/>
    <x v="10"/>
    <x v="1"/>
    <s v="YPFBTR-NOT2021-C4-016"/>
    <m/>
    <s v="LPT176"/>
    <s v="MALAS CONDICIONES"/>
    <x v="8"/>
    <x v="2"/>
    <x v="26"/>
    <s v="GVGPVM1"/>
    <s v="LN8494"/>
    <d v="2010-10-29T00:00:00"/>
    <n v="2060"/>
    <s v="SAMUEL PEREDO"/>
    <n v="14"/>
    <s v="PORTACAMP DTI-U"/>
    <x v="4"/>
    <x v="0"/>
  </r>
  <r>
    <n v="483"/>
    <x v="10"/>
    <x v="1"/>
    <s v="YPFBTR-NOT2021-C4-019"/>
    <m/>
    <s v="LPT196"/>
    <s v="MALAS CONDICIONES"/>
    <x v="8"/>
    <x v="2"/>
    <x v="26"/>
    <s v="2CBPVM1"/>
    <s v="LN8494"/>
    <d v="2010-10-29T00:00:00"/>
    <n v="2060"/>
    <s v="SAMUEL PEREDO"/>
    <n v="14"/>
    <s v="PORTACAMP DTI-U"/>
    <x v="4"/>
    <x v="0"/>
  </r>
  <r>
    <n v="484"/>
    <x v="10"/>
    <x v="1"/>
    <s v="YPFBTR-NOT2021-C4-038"/>
    <m/>
    <s v="LPT167"/>
    <s v="MALAS CONDICIONES"/>
    <x v="8"/>
    <x v="2"/>
    <x v="26"/>
    <s v="7X8PVM1"/>
    <s v="LN8494"/>
    <d v="2010-10-29T00:00:00"/>
    <n v="2060"/>
    <s v="SAMUEL PEREDO"/>
    <n v="14"/>
    <s v="PORTACAMP DTI-U"/>
    <x v="4"/>
    <x v="0"/>
  </r>
  <r>
    <n v="486"/>
    <x v="10"/>
    <x v="1"/>
    <s v="YPFBTR-NOT2021-C4-017"/>
    <m/>
    <s v="LPT187"/>
    <s v="MALAS CONDICIONES"/>
    <x v="8"/>
    <x v="2"/>
    <x v="26"/>
    <s v="C6BPVM1"/>
    <s v="LN8494"/>
    <d v="2010-10-29T00:00:00"/>
    <n v="2060"/>
    <s v="SAMUEL PEREDO"/>
    <n v="14"/>
    <s v="PORTACAMP DTI-U"/>
    <x v="4"/>
    <x v="0"/>
  </r>
  <r>
    <n v="487"/>
    <x v="10"/>
    <x v="1"/>
    <s v="YPFBTR-NOT2021-C4-008"/>
    <m/>
    <s v="LPT178"/>
    <s v="MALAS CONDICIONES"/>
    <x v="8"/>
    <x v="2"/>
    <x v="26"/>
    <s v="GP9PVM1"/>
    <s v="LN8494"/>
    <d v="2010-10-29T00:00:00"/>
    <n v="2060"/>
    <s v="SAMUEL PEREDO"/>
    <n v="14"/>
    <s v="PORTACAMP DTI-U"/>
    <x v="4"/>
    <x v="0"/>
  </r>
  <r>
    <n v="488"/>
    <x v="10"/>
    <x v="1"/>
    <s v="YPFBTR-NOT2021-C4-009"/>
    <m/>
    <s v="LPT148"/>
    <s v="MALAS CONDICIONES"/>
    <x v="8"/>
    <x v="2"/>
    <x v="26"/>
    <s v="FKDPVM1"/>
    <s v="LN8494"/>
    <d v="2010-10-29T00:00:00"/>
    <n v="2060"/>
    <s v="SAMUEL PEREDO"/>
    <n v="14"/>
    <s v="PORTACAMP DTI-U"/>
    <x v="4"/>
    <x v="0"/>
  </r>
  <r>
    <n v="492"/>
    <x v="10"/>
    <x v="1"/>
    <s v="YPFBTR-NOT2013-C3-017"/>
    <s v="1220001603"/>
    <s v="LPT180"/>
    <s v="MALAS CONDICIONES"/>
    <x v="8"/>
    <x v="2"/>
    <x v="26"/>
    <s v="GV8PVM1"/>
    <s v="LN8494"/>
    <d v="2010-10-29T00:00:00"/>
    <n v="2060"/>
    <s v="SAMUEL PEREDO"/>
    <n v="14"/>
    <s v="PORTACAMP DTI-U"/>
    <x v="4"/>
    <x v="0"/>
  </r>
  <r>
    <n v="499"/>
    <x v="10"/>
    <x v="1"/>
    <s v="YPFBTR-NOT2021-C4-014"/>
    <m/>
    <s v="LPT168"/>
    <s v="MALAS CONDICIONES"/>
    <x v="8"/>
    <x v="2"/>
    <x v="26"/>
    <s v="529PVM1"/>
    <s v="LN8494"/>
    <d v="2010-10-29T00:00:00"/>
    <n v="2060"/>
    <s v="SAMUEL PEREDO"/>
    <n v="14"/>
    <s v="PORTACAMP DTI-U"/>
    <x v="4"/>
    <x v="0"/>
  </r>
  <r>
    <n v="500"/>
    <x v="10"/>
    <x v="1"/>
    <s v="YPFBTR-NOT2019-C4-002"/>
    <s v="1220001598"/>
    <s v="LPT160"/>
    <s v="MALAS CONDICIONES"/>
    <x v="8"/>
    <x v="2"/>
    <x v="26"/>
    <s v="DHBPVM1"/>
    <s v="LN8494"/>
    <d v="2010-10-29T00:00:00"/>
    <n v="2060"/>
    <s v="SAMUEL PEREDO"/>
    <n v="14"/>
    <s v="PORTACAMP DTI-U"/>
    <x v="4"/>
    <x v="0"/>
  </r>
  <r>
    <n v="501"/>
    <x v="10"/>
    <x v="1"/>
    <s v="YPFBTR-NOT2019-C4-001"/>
    <s v="1220001604"/>
    <s v="LPT184"/>
    <s v="MALAS CONDICIONES"/>
    <x v="8"/>
    <x v="2"/>
    <x v="26"/>
    <s v="5Z8PVM1"/>
    <s v="LN8494"/>
    <d v="2010-10-29T00:00:00"/>
    <n v="2060"/>
    <s v="SAMUEL PEREDO"/>
    <n v="14"/>
    <s v="PORTACAMP DTI-U"/>
    <x v="4"/>
    <x v="0"/>
  </r>
  <r>
    <n v="502"/>
    <x v="10"/>
    <x v="1"/>
    <s v="YPFBTR-NOT2021-C4-015"/>
    <m/>
    <s v="LPT172"/>
    <s v="MALAS CONDICIONES"/>
    <x v="8"/>
    <x v="2"/>
    <x v="26"/>
    <s v="4S8PVM1"/>
    <s v="LN8494"/>
    <d v="2010-10-29T00:00:00"/>
    <n v="2060"/>
    <s v="SAMUEL PEREDO"/>
    <n v="14"/>
    <s v="PORTACAMP DTI-U"/>
    <x v="4"/>
    <x v="0"/>
  </r>
  <r>
    <n v="503"/>
    <x v="10"/>
    <x v="1"/>
    <s v="YPFBTR-NOT2021-C4-018"/>
    <m/>
    <s v="LPT198"/>
    <s v="MALAS CONDICIONES"/>
    <x v="8"/>
    <x v="2"/>
    <x v="26"/>
    <s v="D6BPVM1"/>
    <s v="LN8494"/>
    <d v="2010-10-29T00:00:00"/>
    <n v="2060"/>
    <s v="SAMUEL PEREDO"/>
    <n v="14"/>
    <s v="PORTACAMP DTI-U"/>
    <x v="4"/>
    <x v="0"/>
  </r>
  <r>
    <n v="505"/>
    <x v="10"/>
    <x v="1"/>
    <s v="YPFBTR-NOT2021-C4-010"/>
    <m/>
    <s v="LPT200"/>
    <s v="MALAS CONDICIONES"/>
    <x v="8"/>
    <x v="2"/>
    <x v="26"/>
    <s v="7V8PVM1"/>
    <s v="LN8494"/>
    <d v="2010-10-29T00:00:00"/>
    <n v="2060"/>
    <s v="SAMUEL PEREDO"/>
    <n v="14"/>
    <s v="PORTACAMP DTI-U"/>
    <x v="4"/>
    <x v="0"/>
  </r>
  <r>
    <n v="508"/>
    <x v="10"/>
    <x v="1"/>
    <s v="YPFBTR-NOT2021-C4-042"/>
    <m/>
    <s v="LPT208"/>
    <s v="MALAS CONDICIONES"/>
    <x v="8"/>
    <x v="2"/>
    <x v="26"/>
    <s v="4Q9PVM1"/>
    <s v="LN8494"/>
    <d v="2010-10-29T00:00:00"/>
    <n v="2060"/>
    <s v="SAMUEL PEREDO"/>
    <n v="14"/>
    <s v="PORTACAMP DTI-U"/>
    <x v="4"/>
    <x v="0"/>
  </r>
  <r>
    <n v="509"/>
    <x v="10"/>
    <x v="1"/>
    <s v="YPFBTR-NOT2019-C4-003"/>
    <s v="1220001600"/>
    <s v="LPT173"/>
    <s v="MALAS CONDICIONES"/>
    <x v="8"/>
    <x v="2"/>
    <x v="26"/>
    <s v="DN9PVM1"/>
    <s v="LN8494"/>
    <d v="2010-10-29T00:00:00"/>
    <n v="2060"/>
    <s v="SAMUEL PEREDO"/>
    <n v="14"/>
    <s v="PORTACAMP DTI-U"/>
    <x v="4"/>
    <x v="0"/>
  </r>
  <r>
    <n v="513"/>
    <x v="10"/>
    <x v="1"/>
    <s v="YPFBTR-NOT2021-C4-013"/>
    <m/>
    <s v="LPT182"/>
    <s v="MALAS CONDICIONES"/>
    <x v="8"/>
    <x v="2"/>
    <x v="26"/>
    <s v="2S8PVM1"/>
    <s v="LN8494"/>
    <d v="2010-10-29T00:00:00"/>
    <n v="2060"/>
    <s v="SAMUEL PEREDO"/>
    <n v="14"/>
    <s v="PORTACAMP DTI-U"/>
    <x v="4"/>
    <x v="0"/>
  </r>
  <r>
    <n v="648"/>
    <x v="1"/>
    <x v="1"/>
    <s v="YPFBTR-IMP2019-C4-008"/>
    <s v="1220003575"/>
    <s v="IMP-227"/>
    <s v="MALAS CONDICIONES"/>
    <x v="1"/>
    <x v="1"/>
    <x v="27"/>
    <s v="CN5A51H0M6"/>
    <s v="049-04-T-C"/>
    <d v="2006-04-25T00:00:00"/>
    <n v="66"/>
    <s v="SAMUEL PEREDO"/>
    <n v="0"/>
    <s v="PORTACAMP DTI-U"/>
    <x v="9"/>
    <x v="0"/>
  </r>
  <r>
    <n v="639"/>
    <x v="1"/>
    <x v="1"/>
    <s v="YPFBTR-IMP2021-C4-006"/>
    <m/>
    <s v="IMP-114"/>
    <s v="MALAS CONDICIONES"/>
    <x v="1"/>
    <x v="1"/>
    <x v="28"/>
    <s v="MY82MCR0QG"/>
    <s v="LN5909"/>
    <d v="2008-12-08T00:00:00"/>
    <n v="228.6"/>
    <s v="SAMUEL PEREDO"/>
    <n v="2"/>
    <s v="PORTACAMP DTI-U"/>
    <x v="0"/>
    <x v="0"/>
  </r>
  <r>
    <n v="587"/>
    <x v="1"/>
    <x v="1"/>
    <s v="YPFBTR-IMP2020-C4-053"/>
    <s v="1220001422"/>
    <s v="IMP-113"/>
    <s v="MALAS CONDICIONES"/>
    <x v="1"/>
    <x v="1"/>
    <x v="28"/>
    <s v="MY82MCR0QF"/>
    <s v="LN5909"/>
    <d v="2008-12-08T00:00:00"/>
    <n v="228.6"/>
    <s v="SAMUEL PEREDO"/>
    <n v="2"/>
    <s v="PORTACAMP DTI-U"/>
    <x v="0"/>
    <x v="0"/>
  </r>
  <r>
    <n v="617"/>
    <x v="1"/>
    <x v="1"/>
    <s v="YPFBTR-IMP2020-C4-04*"/>
    <m/>
    <s v="E02IMP004"/>
    <s v="MALAS CONDICIONES"/>
    <x v="1"/>
    <x v="1"/>
    <x v="29"/>
    <s v="MY75I2Z04V"/>
    <s v="LN4742"/>
    <d v="2007-12-07T00:00:00"/>
    <n v="350"/>
    <s v="SAMUEL PEREDO"/>
    <n v="2"/>
    <s v="PORTACAMP DTI-U"/>
    <x v="11"/>
    <x v="0"/>
  </r>
  <r>
    <n v="626"/>
    <x v="1"/>
    <x v="1"/>
    <s v="TR-IMP2012-C3-020"/>
    <s v="1220001399"/>
    <s v="IMP-078"/>
    <s v="MALAS CONDICIONES"/>
    <x v="1"/>
    <x v="1"/>
    <x v="29"/>
    <s v="MY72F1Z13Z"/>
    <s v="LN4742"/>
    <d v="2007-12-07T00:00:00"/>
    <n v="350"/>
    <s v="SAMUEL PEREDO"/>
    <n v="2"/>
    <s v="PORTACAMP DTI-U"/>
    <x v="11"/>
    <x v="0"/>
  </r>
  <r>
    <n v="682"/>
    <x v="1"/>
    <x v="1"/>
    <s v="YPFBTR-IMP2016-C2-003"/>
    <s v="1220001436"/>
    <s v="IMP-163"/>
    <s v="MALAS CONDICIONES"/>
    <x v="1"/>
    <x v="3"/>
    <x v="30"/>
    <s v="GKK0016672"/>
    <s v="LN9037"/>
    <d v="2011-01-31T00:00:00"/>
    <n v="4030"/>
    <s v="SAMUEL PEREDO"/>
    <n v="27"/>
    <s v="PORTACAMP DTI-U"/>
    <x v="1"/>
    <x v="0"/>
  </r>
  <r>
    <n v="1503"/>
    <x v="4"/>
    <x v="2"/>
    <s v="YPFBTR-INF2024-C4-015"/>
    <n v="1220001260"/>
    <s v="HP-G7-S025"/>
    <s v="MALAS CONDICIONES"/>
    <x v="0"/>
    <x v="1"/>
    <x v="31"/>
    <s v="MXQ0480BDV"/>
    <s v="LN9061"/>
    <d v="2011-01-04T00:00:00"/>
    <m/>
    <s v="Oscar Iraola"/>
    <n v="8"/>
    <s v="RACK 4 - PortCamp"/>
    <x v="1"/>
    <x v="0"/>
  </r>
  <r>
    <n v="6"/>
    <x v="11"/>
    <x v="1"/>
    <s v="YPFBTR-SCA2023-C4-006"/>
    <s v="1220004043"/>
    <s v="SCN149"/>
    <s v="MALAS CONDICIONES"/>
    <x v="9"/>
    <x v="4"/>
    <x v="32"/>
    <s v="515DHF0038"/>
    <s v="LN18183"/>
    <d v="2016-08-08T00:00:00"/>
    <n v="693"/>
    <s v="SAMUEL PEREDO"/>
    <n v="5"/>
    <s v="PORTACAMP DTI-U"/>
    <x v="7"/>
    <x v="0"/>
  </r>
  <r>
    <n v="7"/>
    <x v="11"/>
    <x v="1"/>
    <s v="YPFBTR-SCA2023-C4-007"/>
    <s v="1220004041"/>
    <s v="SCN148"/>
    <s v="MALAS CONDICIONES"/>
    <x v="9"/>
    <x v="4"/>
    <x v="32"/>
    <s v="5AWDHF0371"/>
    <s v="LN18183"/>
    <d v="2016-08-08T00:00:00"/>
    <n v="693"/>
    <s v="SAMUEL PEREDO"/>
    <n v="5"/>
    <s v="PORTACAMP DTI-U"/>
    <x v="7"/>
    <x v="0"/>
  </r>
  <r>
    <n v="8"/>
    <x v="11"/>
    <x v="1"/>
    <s v="YPFBTR-SCA2023-C4-008"/>
    <s v="1220004042"/>
    <s v="SCN133"/>
    <s v="MALAS CONDICIONES"/>
    <x v="9"/>
    <x v="4"/>
    <x v="32"/>
    <s v="265DHA0137"/>
    <s v="LN18183"/>
    <d v="2016-08-08T00:00:00"/>
    <n v="693"/>
    <s v="SAMUEL PEREDO"/>
    <n v="5"/>
    <s v="PORTACAMP DTI-U"/>
    <x v="7"/>
    <x v="0"/>
  </r>
  <r>
    <n v="261"/>
    <x v="10"/>
    <x v="1"/>
    <s v="YPFBTR-NOT2023-C4-002"/>
    <s v="1220001621"/>
    <s v="LPT281"/>
    <s v="MALAS CONDICIONES"/>
    <x v="8"/>
    <x v="1"/>
    <x v="33"/>
    <s v="CNU229142M"/>
    <s v="LN12252"/>
    <d v="2012-09-03T00:00:00"/>
    <n v="1910"/>
    <s v="SAMUEL PEREDO"/>
    <n v="11"/>
    <s v="PORTACAMP DTI-U"/>
    <x v="8"/>
    <x v="0"/>
  </r>
  <r>
    <n v="267"/>
    <x v="10"/>
    <x v="1"/>
    <s v="YPFBTR-NOT2023-C4-008"/>
    <s v="1220001624"/>
    <s v="LPT284"/>
    <s v="MALAS CONDICIONES"/>
    <x v="8"/>
    <x v="1"/>
    <x v="33"/>
    <s v="CNU2290WTH"/>
    <s v="LN12252"/>
    <d v="2012-09-02T00:00:00"/>
    <n v="1910"/>
    <s v="SAMUEL PEREDO"/>
    <n v="11"/>
    <s v="PORTACAMP DTI-U"/>
    <x v="8"/>
    <x v="0"/>
  </r>
  <r>
    <n v="274"/>
    <x v="10"/>
    <x v="1"/>
    <s v="YPFBTR-NOT2023-C4-016"/>
    <s v="1220001715"/>
    <s v="LPT415"/>
    <s v="MALAS CONDICIONES"/>
    <x v="8"/>
    <x v="1"/>
    <x v="33"/>
    <s v="CNU2331BX4"/>
    <s v="LN12326"/>
    <d v="2012-08-26T00:00:00"/>
    <n v="2061"/>
    <s v="SAMUEL PEREDO"/>
    <n v="11"/>
    <s v="PORTACAMP DTI-U"/>
    <x v="8"/>
    <x v="0"/>
  </r>
  <r>
    <n v="277"/>
    <x v="10"/>
    <x v="1"/>
    <s v="YPFBTR-NOT2023-C4-019"/>
    <s v="1220001638"/>
    <s v="LPT299"/>
    <s v="MALAS CONDICIONES"/>
    <x v="8"/>
    <x v="1"/>
    <x v="33"/>
    <s v="CNU2232Y99"/>
    <s v="LN12252"/>
    <d v="2012-09-02T00:00:00"/>
    <n v="1910"/>
    <s v="SAMUEL PEREDO"/>
    <n v="11"/>
    <s v="PORTACAMP DTI-U"/>
    <x v="8"/>
    <x v="0"/>
  </r>
  <r>
    <n v="278"/>
    <x v="10"/>
    <x v="1"/>
    <s v="YPFBTR-NOT2023-C4-020"/>
    <s v="1220001625"/>
    <s v="LPT285"/>
    <s v="MALAS CONDICIONES"/>
    <x v="8"/>
    <x v="1"/>
    <x v="33"/>
    <s v="CNU229144X"/>
    <s v="LN12326"/>
    <d v="2012-08-26T00:00:00"/>
    <n v="1910"/>
    <s v="SAMUEL PEREDO"/>
    <n v="11"/>
    <s v="PORTACAMP DTI-U"/>
    <x v="8"/>
    <x v="0"/>
  </r>
  <r>
    <n v="279"/>
    <x v="10"/>
    <x v="1"/>
    <s v="YPFBTR-NOT2023-C4-021"/>
    <s v="1220001705"/>
    <s v="LPT404"/>
    <s v="MALAS CONDICIONES"/>
    <x v="8"/>
    <x v="1"/>
    <x v="33"/>
    <s v="CNU2232Z3Z"/>
    <s v="LN12326"/>
    <d v="2012-08-26T00:00:00"/>
    <n v="1910"/>
    <s v="SAMUEL PEREDO"/>
    <n v="11"/>
    <s v="PORTACAMP DTI-U"/>
    <x v="8"/>
    <x v="0"/>
  </r>
  <r>
    <n v="299"/>
    <x v="10"/>
    <x v="1"/>
    <s v="YPFBTR-NOT2023-C4-041"/>
    <s v="1220001693"/>
    <s v="LPT392"/>
    <s v="MALAS CONDICIONES"/>
    <x v="8"/>
    <x v="1"/>
    <x v="33"/>
    <s v="CNU2290WJQ"/>
    <s v="LN12326"/>
    <d v="2012-08-27T00:00:00"/>
    <n v="1910"/>
    <s v="SAMUEL PEREDO"/>
    <n v="11"/>
    <s v="PORTACAMP DTI-U"/>
    <x v="8"/>
    <x v="0"/>
  </r>
  <r>
    <n v="300"/>
    <x v="10"/>
    <x v="1"/>
    <s v="YPFBTR-NOT2023-C4-042"/>
    <s v="1220001714"/>
    <s v="LPT413"/>
    <s v="MALAS CONDICIONES"/>
    <x v="8"/>
    <x v="1"/>
    <x v="33"/>
    <s v="CNU229146R"/>
    <s v="LN12326"/>
    <d v="2012-08-27T00:00:00"/>
    <n v="1910"/>
    <s v="SAMUEL PEREDO"/>
    <n v="11"/>
    <s v="PORTACAMP DTI-U"/>
    <x v="8"/>
    <x v="0"/>
  </r>
  <r>
    <n v="307"/>
    <x v="10"/>
    <x v="1"/>
    <s v="YPFBTR-NOT2023-C4-049"/>
    <s v="1220001633"/>
    <s v="LPT294"/>
    <s v="MALAS CONDICIONES"/>
    <x v="8"/>
    <x v="1"/>
    <x v="33"/>
    <s v="CNU2242YJ1"/>
    <s v="LN12326"/>
    <d v="2012-08-26T00:00:00"/>
    <n v="1910"/>
    <s v="SAMUEL PEREDO"/>
    <n v="11"/>
    <s v="PORTACAMP DTI-U"/>
    <x v="8"/>
    <x v="0"/>
  </r>
  <r>
    <n v="310"/>
    <x v="10"/>
    <x v="1"/>
    <s v="YPFBTR-NOT2023-C4-052"/>
    <s v="1220001623"/>
    <s v="LPT283"/>
    <s v="MALAS CONDICIONES"/>
    <x v="8"/>
    <x v="1"/>
    <x v="33"/>
    <s v="CNU2232YLP"/>
    <s v="LN12326"/>
    <d v="2012-08-27T00:00:00"/>
    <n v="1910"/>
    <s v="SAMUEL PEREDO"/>
    <n v="11"/>
    <s v="PORTACAMP DTI-U"/>
    <x v="8"/>
    <x v="0"/>
  </r>
  <r>
    <n v="311"/>
    <x v="10"/>
    <x v="1"/>
    <s v="YPFBTR-NOT2023-C4-053"/>
    <s v="1220001683"/>
    <s v="LPT382"/>
    <s v="MALAS CONDICIONES"/>
    <x v="8"/>
    <x v="1"/>
    <x v="33"/>
    <s v="CNU2242YD7"/>
    <s v="LN12252"/>
    <d v="2012-09-02T00:00:00"/>
    <n v="1910"/>
    <s v="SAMUEL PEREDO"/>
    <n v="11"/>
    <s v="PORTACAMP DTI-U"/>
    <x v="8"/>
    <x v="0"/>
  </r>
  <r>
    <n v="312"/>
    <x v="10"/>
    <x v="1"/>
    <s v="YPFBTR-NOT2023-C4-054"/>
    <s v="1220001622"/>
    <s v="LPT282"/>
    <s v="MALAS CONDICIONES"/>
    <x v="8"/>
    <x v="1"/>
    <x v="33"/>
    <s v="CNU22913Z4"/>
    <s v="LN12252"/>
    <d v="2012-09-02T00:00:00"/>
    <n v="1910"/>
    <s v="SAMUEL PEREDO"/>
    <n v="11"/>
    <s v="PORTACAMP DTI-U"/>
    <x v="8"/>
    <x v="0"/>
  </r>
  <r>
    <n v="313"/>
    <x v="10"/>
    <x v="1"/>
    <s v="YPFBTR-NOT2023-C4-055"/>
    <s v="1220001673"/>
    <s v="LPT337"/>
    <s v="MALAS CONDICIONES"/>
    <x v="8"/>
    <x v="1"/>
    <x v="33"/>
    <s v="CNU229142W"/>
    <s v="LN12326"/>
    <d v="2012-08-26T00:00:00"/>
    <n v="1910"/>
    <s v="SAMUEL PEREDO"/>
    <n v="11"/>
    <s v="PORTACAMP DTI-U"/>
    <x v="8"/>
    <x v="0"/>
  </r>
  <r>
    <n v="314"/>
    <x v="10"/>
    <x v="1"/>
    <s v="YPFBTR-NOT2023-C4-056"/>
    <s v="1220001678"/>
    <s v="LPT344"/>
    <s v="MALAS CONDICIONES"/>
    <x v="8"/>
    <x v="1"/>
    <x v="33"/>
    <s v="CNU2290WRW"/>
    <s v="LN12326"/>
    <d v="2012-08-26T00:00:00"/>
    <n v="1910"/>
    <s v="SAMUEL PEREDO"/>
    <n v="11"/>
    <s v="PORTACAMP DTI-U"/>
    <x v="8"/>
    <x v="0"/>
  </r>
  <r>
    <n v="315"/>
    <x v="10"/>
    <x v="1"/>
    <s v="YPFBTR-NOT2023-C4-057"/>
    <s v="1220001695"/>
    <s v="LPT394"/>
    <s v="MALAS CONDICIONES"/>
    <x v="8"/>
    <x v="1"/>
    <x v="33"/>
    <s v="CNU2291470"/>
    <s v="LN12326"/>
    <d v="2012-08-26T00:00:00"/>
    <n v="1910"/>
    <s v="SAMUEL PEREDO"/>
    <n v="11"/>
    <s v="PORTACAMP DTI-U"/>
    <x v="8"/>
    <x v="0"/>
  </r>
  <r>
    <n v="316"/>
    <x v="10"/>
    <x v="1"/>
    <s v="YPFBTR-NOT2023-C4-058"/>
    <s v="1220001716"/>
    <s v="LPT416"/>
    <s v="MALAS CONDICIONES"/>
    <x v="8"/>
    <x v="1"/>
    <x v="33"/>
    <s v="CNU22430V1"/>
    <s v="LN12326"/>
    <d v="2012-08-26T00:00:00"/>
    <n v="1910"/>
    <s v="SAMUEL PEREDO"/>
    <n v="11"/>
    <s v="PORTACAMP DTI-U"/>
    <x v="8"/>
    <x v="0"/>
  </r>
  <r>
    <n v="317"/>
    <x v="10"/>
    <x v="1"/>
    <s v="YPFBTR-NOT2023-C4-059"/>
    <s v="1220001659"/>
    <s v="LPT321"/>
    <s v="MALAS CONDICIONES"/>
    <x v="8"/>
    <x v="1"/>
    <x v="33"/>
    <s v="CNU2232ZGF"/>
    <s v="LN12252"/>
    <d v="2012-09-03T00:00:00"/>
    <n v="1910"/>
    <s v="SAMUEL PEREDO"/>
    <n v="11"/>
    <s v="PORTACAMP DTI-U"/>
    <x v="8"/>
    <x v="0"/>
  </r>
  <r>
    <n v="318"/>
    <x v="10"/>
    <x v="1"/>
    <s v="YPFBTR-NOT2023-C4-060"/>
    <s v="1220001636"/>
    <s v="LPT297"/>
    <s v="MALAS CONDICIONES"/>
    <x v="8"/>
    <x v="1"/>
    <x v="33"/>
    <s v="CNU2232YKM"/>
    <s v="LN12252"/>
    <d v="2012-09-02T00:00:00"/>
    <n v="1910"/>
    <s v="SAMUEL PEREDO"/>
    <n v="11"/>
    <s v="PORTACAMP DTI-U"/>
    <x v="8"/>
    <x v="0"/>
  </r>
  <r>
    <n v="319"/>
    <x v="10"/>
    <x v="1"/>
    <s v="YPFBTR-NOT2023-C4-061"/>
    <s v="1220001679"/>
    <s v="LPT345"/>
    <s v="MALAS CONDICIONES"/>
    <x v="8"/>
    <x v="1"/>
    <x v="33"/>
    <s v="CNU2331BYH"/>
    <s v="LN12641"/>
    <d v="2012-10-31T00:00:00"/>
    <n v="1910"/>
    <s v="SAMUEL PEREDO"/>
    <n v="11"/>
    <s v="PORTACAMP DTI-U"/>
    <x v="8"/>
    <x v="0"/>
  </r>
  <r>
    <n v="322"/>
    <x v="10"/>
    <x v="1"/>
    <s v="YPFBTR-NOT2023-C4-064"/>
    <s v="1220001686"/>
    <s v="LPT385"/>
    <s v="MALAS CONDICIONES"/>
    <x v="8"/>
    <x v="1"/>
    <x v="33"/>
    <s v="CNU229143X"/>
    <s v="LN12252"/>
    <d v="2012-09-02T00:00:00"/>
    <n v="1910"/>
    <s v="SAMUEL PEREDO"/>
    <n v="11"/>
    <s v="PORTACAMP DTI-U"/>
    <x v="8"/>
    <x v="0"/>
  </r>
  <r>
    <n v="323"/>
    <x v="10"/>
    <x v="1"/>
    <s v="YPFBTR-NOT2023-C4-065"/>
    <s v="1220001684"/>
    <s v="LPT383"/>
    <s v="MALAS CONDICIONES"/>
    <x v="8"/>
    <x v="1"/>
    <x v="33"/>
    <s v="CNU2232Y9H"/>
    <s v="LN12252"/>
    <d v="2012-09-02T00:00:00"/>
    <n v="1910"/>
    <s v="SAMUEL PEREDO"/>
    <n v="11"/>
    <s v="PORTACAMP DTI-U"/>
    <x v="8"/>
    <x v="0"/>
  </r>
  <r>
    <n v="324"/>
    <x v="10"/>
    <x v="1"/>
    <s v="YPFBTR-NOT2023-C4-066"/>
    <s v="1220001717"/>
    <s v="LPT417"/>
    <s v="MALAS CONDICIONES"/>
    <x v="8"/>
    <x v="1"/>
    <x v="33"/>
    <s v="CNU2331BXP"/>
    <s v="LN13967"/>
    <d v="2013-10-15T00:00:00"/>
    <n v="1755"/>
    <s v="SAMUEL PEREDO"/>
    <n v="11"/>
    <s v="PORTACAMP DTI-U"/>
    <x v="2"/>
    <x v="0"/>
  </r>
  <r>
    <n v="325"/>
    <x v="10"/>
    <x v="1"/>
    <s v="YPFBTR-NOT2023-C4-067"/>
    <s v="1220001704"/>
    <s v="LPT403"/>
    <s v="MALAS CONDICIONES"/>
    <x v="8"/>
    <x v="1"/>
    <x v="33"/>
    <s v="CNU2232Z2V"/>
    <s v="LN12326"/>
    <d v="2012-08-27T00:00:00"/>
    <n v="1910"/>
    <s v="SAMUEL PEREDO"/>
    <n v="11"/>
    <s v="PORTACAMP DTI-U"/>
    <x v="8"/>
    <x v="0"/>
  </r>
  <r>
    <n v="326"/>
    <x v="10"/>
    <x v="1"/>
    <s v="YPFBTR-NOT2023-C4-068"/>
    <s v="1220001645"/>
    <s v="LPT306"/>
    <s v="MALAS CONDICIONES"/>
    <x v="8"/>
    <x v="1"/>
    <x v="33"/>
    <s v="CNU2232ZK5"/>
    <s v="LN12252"/>
    <d v="2012-09-02T00:00:00"/>
    <n v="1910"/>
    <s v="SAMUEL PEREDO"/>
    <n v="11"/>
    <s v="PORTACAMP DTI-U"/>
    <x v="8"/>
    <x v="0"/>
  </r>
  <r>
    <n v="331"/>
    <x v="10"/>
    <x v="1"/>
    <s v="YPFBTR-NOT2023-C4-073"/>
    <s v="1220001671"/>
    <s v="LPT335"/>
    <s v="MALAS CONDICIONES"/>
    <x v="8"/>
    <x v="1"/>
    <x v="33"/>
    <s v="CNU2290X0V"/>
    <s v="LN12326"/>
    <d v="2012-08-26T00:00:00"/>
    <n v="1910"/>
    <s v="SAMUEL PEREDO"/>
    <n v="11"/>
    <s v="PORTACAMP DTI-U"/>
    <x v="8"/>
    <x v="0"/>
  </r>
  <r>
    <n v="337"/>
    <x v="10"/>
    <x v="1"/>
    <s v="YPFBTR-NOT2023-C4-080"/>
    <s v="1220001640"/>
    <s v="LPT301"/>
    <s v="MALAS CONDICIONES"/>
    <x v="8"/>
    <x v="1"/>
    <x v="33"/>
    <s v="CNU2242YPY"/>
    <s v="LN12252"/>
    <d v="2012-09-02T00:00:00"/>
    <n v="1910"/>
    <s v="SAMUEL PEREDO"/>
    <n v="11"/>
    <s v="PORTACAMP DTI-U"/>
    <x v="8"/>
    <x v="0"/>
  </r>
  <r>
    <n v="339"/>
    <x v="10"/>
    <x v="1"/>
    <s v="YPFBTR-NOT2023-C4-082"/>
    <s v="1220001651"/>
    <s v="LPT313"/>
    <s v="MALAS CONDICIONES"/>
    <x v="8"/>
    <x v="1"/>
    <x v="33"/>
    <s v="CNU2232Y7P"/>
    <s v="LN12252"/>
    <d v="2012-09-03T00:00:00"/>
    <n v="1910"/>
    <s v="SAMUEL PEREDO"/>
    <n v="11"/>
    <s v="PORTACAMP DTI-U"/>
    <x v="8"/>
    <x v="0"/>
  </r>
  <r>
    <n v="345"/>
    <x v="10"/>
    <x v="1"/>
    <s v="YPFBTR-NOT2023-C4-088"/>
    <s v="1220001708"/>
    <s v="LPT407"/>
    <s v="MALAS CONDICIONES"/>
    <x v="8"/>
    <x v="1"/>
    <x v="33"/>
    <s v="CNU2232Z33"/>
    <s v="LN12326"/>
    <d v="2012-08-26T00:00:00"/>
    <n v="1910"/>
    <s v="SAMUEL PEREDO"/>
    <n v="11"/>
    <s v="PORTACAMP DTI-U"/>
    <x v="8"/>
    <x v="0"/>
  </r>
  <r>
    <n v="347"/>
    <x v="10"/>
    <x v="1"/>
    <s v="YPFBTR-NOT2023-C4-090"/>
    <s v="1220001656"/>
    <s v="LPT318"/>
    <s v="MALAS CONDICIONES"/>
    <x v="8"/>
    <x v="1"/>
    <x v="33"/>
    <s v="CNU2232Y9N"/>
    <s v="LN12252"/>
    <d v="2012-09-03T00:00:00"/>
    <n v="1910"/>
    <s v="SAMUEL PEREDO"/>
    <n v="11"/>
    <s v="PORTACAMP DTI-U"/>
    <x v="8"/>
    <x v="0"/>
  </r>
  <r>
    <n v="349"/>
    <x v="10"/>
    <x v="1"/>
    <s v="YPFBTR-NOT2023-C4-092"/>
    <s v="1220001700"/>
    <s v="LPT399"/>
    <s v="MALAS CONDICIONES"/>
    <x v="8"/>
    <x v="1"/>
    <x v="33"/>
    <s v="CNU2290X39"/>
    <s v="LN12326"/>
    <d v="2012-08-26T00:00:00"/>
    <n v="1910"/>
    <s v="SAMUEL PEREDO"/>
    <n v="11"/>
    <s v="PORTACAMP DTI-U"/>
    <x v="8"/>
    <x v="0"/>
  </r>
  <r>
    <n v="351"/>
    <x v="10"/>
    <x v="1"/>
    <s v="YPFBTR-NOT2023-C4-094"/>
    <s v="1220001698"/>
    <s v="LPT397"/>
    <s v="MALAS CONDICIONES"/>
    <x v="8"/>
    <x v="1"/>
    <x v="33"/>
    <s v="CNU229143P"/>
    <s v="LN12326"/>
    <d v="2012-08-26T00:00:00"/>
    <n v="1910"/>
    <s v="SAMUEL PEREDO"/>
    <n v="11"/>
    <s v="PORTACAMP DTI-U"/>
    <x v="8"/>
    <x v="0"/>
  </r>
  <r>
    <n v="354"/>
    <x v="10"/>
    <x v="1"/>
    <s v="YPFBTR-NOT2023-C4-097"/>
    <s v="1220001662"/>
    <s v="LPT324"/>
    <s v="MALAS CONDICIONES"/>
    <x v="8"/>
    <x v="1"/>
    <x v="33"/>
    <s v="CNU2232XY8"/>
    <s v="LN12252"/>
    <d v="2012-09-03T00:00:00"/>
    <n v="1910"/>
    <s v="SAMUEL PEREDO"/>
    <n v="11"/>
    <s v="PORTACAMP DTI-U"/>
    <x v="8"/>
    <x v="0"/>
  </r>
  <r>
    <n v="355"/>
    <x v="10"/>
    <x v="1"/>
    <s v="YPFBTR-NOT2023-C4-098"/>
    <s v="1220001672"/>
    <s v="LPT336"/>
    <s v="MALAS CONDICIONES"/>
    <x v="8"/>
    <x v="1"/>
    <x v="33"/>
    <s v="CNU229144B"/>
    <s v="LN12326"/>
    <d v="2012-08-27T00:00:00"/>
    <n v="1910"/>
    <s v="SAMUEL PEREDO"/>
    <n v="11"/>
    <s v="PORTACAMP DTI-U"/>
    <x v="8"/>
    <x v="0"/>
  </r>
  <r>
    <n v="356"/>
    <x v="10"/>
    <x v="1"/>
    <s v="YPFBTR-NOT2023-C4-099"/>
    <s v="1220001676"/>
    <s v="LPT341"/>
    <s v="MALAS CONDICIONES"/>
    <x v="8"/>
    <x v="1"/>
    <x v="33"/>
    <s v="CNU2232Y1B"/>
    <s v="LN12326"/>
    <d v="2012-08-26T00:00:00"/>
    <n v="1910"/>
    <s v="SAMUEL PEREDO"/>
    <n v="11"/>
    <s v="PORTACAMP DTI-U"/>
    <x v="8"/>
    <x v="0"/>
  </r>
  <r>
    <n v="357"/>
    <x v="10"/>
    <x v="1"/>
    <s v="YPFBTR-NOT2023-C4-100"/>
    <s v="1220001668"/>
    <s v="LPT332"/>
    <s v="MALAS CONDICIONES"/>
    <x v="8"/>
    <x v="1"/>
    <x v="33"/>
    <s v="CNU2242YLG"/>
    <s v="LN12252"/>
    <d v="2012-09-03T00:00:00"/>
    <n v="1910"/>
    <s v="SAMUEL PEREDO"/>
    <n v="11"/>
    <s v="PORTACAMP DTI-U"/>
    <x v="8"/>
    <x v="0"/>
  </r>
  <r>
    <n v="362"/>
    <x v="10"/>
    <x v="1"/>
    <s v="YPFBTR-NOT2023-C4-106"/>
    <s v="1220001688"/>
    <s v="LPT387"/>
    <s v="MALAS CONDICIONES"/>
    <x v="8"/>
    <x v="1"/>
    <x v="33"/>
    <s v="CNU2232Y35"/>
    <s v="LN12252"/>
    <d v="2012-09-03T00:00:00"/>
    <n v="1910"/>
    <s v="SAMUEL PEREDO"/>
    <n v="11"/>
    <s v="PORTACAMP DTI-U"/>
    <x v="8"/>
    <x v="0"/>
  </r>
  <r>
    <n v="363"/>
    <x v="10"/>
    <x v="1"/>
    <s v="YPFBTR-NOT2023-C4-107"/>
    <s v="1220001648"/>
    <s v="LPT309"/>
    <s v="MALAS CONDICIONES"/>
    <x v="8"/>
    <x v="1"/>
    <x v="33"/>
    <s v="CNU2232Y6K"/>
    <s v="LN12252"/>
    <d v="2012-09-02T00:00:00"/>
    <n v="1910"/>
    <s v="SAMUEL PEREDO"/>
    <n v="11"/>
    <s v="PORTACAMP DTI-U"/>
    <x v="8"/>
    <x v="0"/>
  </r>
  <r>
    <n v="364"/>
    <x v="10"/>
    <x v="1"/>
    <s v="YPFBTR-NOT2023-C4-108"/>
    <s v="1220001706"/>
    <s v="LPT405"/>
    <s v="MALAS CONDICIONES"/>
    <x v="8"/>
    <x v="1"/>
    <x v="33"/>
    <s v="CNU2232YKF"/>
    <s v="LN12326"/>
    <d v="2012-08-26T00:00:00"/>
    <n v="1910"/>
    <s v="SAMUEL PEREDO"/>
    <n v="11"/>
    <s v="PORTACAMP DTI-U"/>
    <x v="8"/>
    <x v="0"/>
  </r>
  <r>
    <n v="366"/>
    <x v="10"/>
    <x v="1"/>
    <s v="YPFBTR-NOT2023-C4-110"/>
    <s v="1220001696"/>
    <s v="LPT395"/>
    <s v="MALAS CONDICIONES"/>
    <x v="8"/>
    <x v="1"/>
    <x v="33"/>
    <s v="CNU2232YSX"/>
    <s v="LN12326"/>
    <d v="2012-08-27T00:00:00"/>
    <n v="1910"/>
    <s v="SAMUEL PEREDO"/>
    <n v="11"/>
    <s v="PORTACAMP DTI-U"/>
    <x v="8"/>
    <x v="0"/>
  </r>
  <r>
    <n v="367"/>
    <x v="10"/>
    <x v="1"/>
    <s v="YPFBTR-NOT2023-C4-111"/>
    <s v="1220001657"/>
    <s v="LPT319"/>
    <s v="MALAS CONDICIONES"/>
    <x v="8"/>
    <x v="1"/>
    <x v="33"/>
    <s v="CNU2242YL0"/>
    <s v="LN12252"/>
    <d v="2012-09-02T00:00:00"/>
    <n v="1910"/>
    <s v="SAMUEL PEREDO"/>
    <n v="11"/>
    <s v="PORTACAMP DTI-U"/>
    <x v="8"/>
    <x v="0"/>
  </r>
  <r>
    <n v="368"/>
    <x v="10"/>
    <x v="1"/>
    <s v="YPFBTR-NOT2023-C4-112"/>
    <s v="1220001692"/>
    <s v="LPT391"/>
    <s v="MALAS CONDICIONES"/>
    <x v="8"/>
    <x v="1"/>
    <x v="33"/>
    <s v="CNU2290WJ8"/>
    <s v="LN12326"/>
    <d v="2012-08-27T00:00:00"/>
    <n v="1910"/>
    <s v="SAMUEL PEREDO"/>
    <n v="11"/>
    <s v="PORTACAMP DTI-U"/>
    <x v="8"/>
    <x v="0"/>
  </r>
  <r>
    <n v="372"/>
    <x v="10"/>
    <x v="1"/>
    <s v="YPFBTR-NOT2023-C4-116"/>
    <s v="1220001753"/>
    <s v="LPT456"/>
    <s v="MALAS CONDICIONES"/>
    <x v="8"/>
    <x v="1"/>
    <x v="33"/>
    <s v="CNU338BQWH"/>
    <s v="LN12729"/>
    <d v="2012-11-27T00:00:00"/>
    <n v="1910"/>
    <s v="SAMUEL PEREDO"/>
    <n v="11"/>
    <s v="PORTACAMP DTI-U"/>
    <x v="8"/>
    <x v="0"/>
  </r>
  <r>
    <n v="377"/>
    <x v="10"/>
    <x v="1"/>
    <s v="YPFBTR-NOT2023-C4-121"/>
    <s v="1220001680"/>
    <s v="LPT379"/>
    <s v="MALAS CONDICIONES"/>
    <x v="8"/>
    <x v="1"/>
    <x v="33"/>
    <s v="CNU2242YKQ"/>
    <s v="LN12252"/>
    <d v="2012-09-02T00:00:00"/>
    <n v="1910"/>
    <s v="SAMUEL PEREDO"/>
    <n v="11"/>
    <s v="PORTACAMP DTI-U"/>
    <x v="8"/>
    <x v="0"/>
  </r>
  <r>
    <n v="378"/>
    <x v="10"/>
    <x v="1"/>
    <s v="YPFBTR-NOT2023-C4-122"/>
    <s v="1220001649"/>
    <s v="LPT311"/>
    <s v="MALAS CONDICIONES"/>
    <x v="8"/>
    <x v="1"/>
    <x v="33"/>
    <s v="CNU2232Z7G"/>
    <s v="LN12252"/>
    <d v="2012-09-02T00:00:00"/>
    <n v="1910"/>
    <s v="SAMUEL PEREDO"/>
    <n v="11"/>
    <s v="PORTACAMP DTI-U"/>
    <x v="8"/>
    <x v="0"/>
  </r>
  <r>
    <n v="379"/>
    <x v="10"/>
    <x v="1"/>
    <s v="YPFBTR-NOT2023-C4-123"/>
    <s v="1220001627"/>
    <s v="LPT287"/>
    <s v="MALAS CONDICIONES"/>
    <x v="8"/>
    <x v="1"/>
    <x v="33"/>
    <s v="CNU2242YK2"/>
    <s v="LN12252"/>
    <d v="2012-09-02T00:00:00"/>
    <n v="1910"/>
    <s v="SAMUEL PEREDO"/>
    <n v="11"/>
    <s v="PORTACAMP DTI-U"/>
    <x v="8"/>
    <x v="0"/>
  </r>
  <r>
    <n v="380"/>
    <x v="10"/>
    <x v="1"/>
    <s v="YPFBTR-NOT2023-C4-124"/>
    <s v="1220001711"/>
    <s v="LPT410"/>
    <s v="MALAS CONDICIONES"/>
    <x v="8"/>
    <x v="1"/>
    <x v="33"/>
    <s v="CNU22914B2"/>
    <s v="LN12326"/>
    <d v="2012-08-27T00:00:00"/>
    <n v="1910"/>
    <s v="SAMUEL PEREDO"/>
    <n v="11"/>
    <s v="PORTACAMP DTI-U"/>
    <x v="8"/>
    <x v="0"/>
  </r>
  <r>
    <n v="381"/>
    <x v="10"/>
    <x v="1"/>
    <s v="YPFBTR-NOT2023-C4-125"/>
    <s v="1220001632"/>
    <s v="LPT292"/>
    <s v="MALAS CONDICIONES"/>
    <x v="8"/>
    <x v="1"/>
    <x v="33"/>
    <s v="CNU22914PT"/>
    <s v="LN12252"/>
    <d v="2012-09-02T00:00:00"/>
    <n v="1910"/>
    <s v="SAMUEL PEREDO"/>
    <n v="11"/>
    <s v="PORTACAMP DTI-U"/>
    <x v="8"/>
    <x v="0"/>
  </r>
  <r>
    <n v="383"/>
    <x v="10"/>
    <x v="1"/>
    <s v="YPFBTR-NOT2023-C4-127"/>
    <s v="1220001641"/>
    <s v="LPT302"/>
    <s v="MALAS CONDICIONES"/>
    <x v="8"/>
    <x v="1"/>
    <x v="33"/>
    <s v="CNU2242YJ5"/>
    <s v="LN12326"/>
    <d v="2012-08-26T00:00:00"/>
    <n v="1910"/>
    <s v="SAMUEL PEREDO"/>
    <n v="11"/>
    <s v="PORTACAMP DTI-U"/>
    <x v="8"/>
    <x v="0"/>
  </r>
  <r>
    <n v="385"/>
    <x v="10"/>
    <x v="1"/>
    <s v="YPFBTR-NOT2023-C4-129"/>
    <s v="1220001653"/>
    <s v="LPT315"/>
    <s v="MALAS CONDICIONES"/>
    <x v="8"/>
    <x v="1"/>
    <x v="33"/>
    <s v="CNU2242YHF"/>
    <s v="LN12252"/>
    <d v="2012-09-02T00:00:00"/>
    <n v="1910"/>
    <s v="SAMUEL PEREDO"/>
    <n v="11"/>
    <s v="PORTACAMP DTI-U"/>
    <x v="8"/>
    <x v="0"/>
  </r>
  <r>
    <n v="386"/>
    <x v="10"/>
    <x v="1"/>
    <s v="YPFBTR-NOT2023-C4-130"/>
    <s v="1220001699"/>
    <s v="LPT398"/>
    <s v="MALAS CONDICIONES"/>
    <x v="8"/>
    <x v="1"/>
    <x v="33"/>
    <s v="CNU2232Z66"/>
    <s v="LN12326"/>
    <d v="2012-08-26T00:00:00"/>
    <n v="1910"/>
    <s v="SAMUEL PEREDO"/>
    <n v="11"/>
    <s v="PORTACAMP DTI-U"/>
    <x v="8"/>
    <x v="0"/>
  </r>
  <r>
    <n v="388"/>
    <x v="10"/>
    <x v="1"/>
    <s v="YPFBTR-NOT2023-C4-132"/>
    <s v="1220001630"/>
    <s v="LPT290"/>
    <s v="MALAS CONDICIONES"/>
    <x v="8"/>
    <x v="1"/>
    <x v="33"/>
    <s v="CNU2232YSM"/>
    <s v="LN12326"/>
    <d v="2012-08-26T00:00:00"/>
    <n v="1910"/>
    <s v="SAMUEL PEREDO"/>
    <n v="11"/>
    <s v="PORTACAMP DTI-U"/>
    <x v="8"/>
    <x v="0"/>
  </r>
  <r>
    <n v="389"/>
    <x v="10"/>
    <x v="1"/>
    <s v="YPFBTR-NOT2023-C4-133"/>
    <s v="1220001654"/>
    <s v="LPT316"/>
    <s v="MALAS CONDICIONES"/>
    <x v="8"/>
    <x v="1"/>
    <x v="33"/>
    <s v="CNU2232Z8L"/>
    <s v="LN12252"/>
    <d v="2012-09-03T00:00:00"/>
    <n v="1910"/>
    <s v="SAMUEL PEREDO"/>
    <n v="11"/>
    <s v="PORTACAMP DTI-U"/>
    <x v="8"/>
    <x v="0"/>
  </r>
  <r>
    <n v="390"/>
    <x v="10"/>
    <x v="1"/>
    <s v="YPFBTR-NOT2023-C4-134"/>
    <s v="1220001667"/>
    <s v="LPT331"/>
    <s v="MALAS CONDICIONES"/>
    <x v="8"/>
    <x v="1"/>
    <x v="33"/>
    <s v="CNU22914P6"/>
    <s v="LN12252"/>
    <d v="2012-09-02T00:00:00"/>
    <n v="1910"/>
    <s v="SAMUEL PEREDO"/>
    <n v="11"/>
    <s v="PORTACAMP DTI-U"/>
    <x v="8"/>
    <x v="0"/>
  </r>
  <r>
    <n v="398"/>
    <x v="10"/>
    <x v="1"/>
    <s v="YPFBTR-NOT2023-C4-143"/>
    <s v="1220001661"/>
    <s v="LPT323"/>
    <s v="MALAS CONDICIONES"/>
    <x v="8"/>
    <x v="1"/>
    <x v="33"/>
    <s v="CNU2232XY1"/>
    <s v="LN12252"/>
    <d v="2012-09-03T00:00:00"/>
    <n v="1910"/>
    <s v="SAMUEL PEREDO"/>
    <n v="11"/>
    <s v="PORTACAMP DTI-U"/>
    <x v="8"/>
    <x v="0"/>
  </r>
  <r>
    <n v="399"/>
    <x v="10"/>
    <x v="1"/>
    <s v="YPFBTR-NOT2023-C4-144"/>
    <s v="1220001646"/>
    <s v="LPT307"/>
    <s v="MALAS CONDICIONES"/>
    <x v="8"/>
    <x v="1"/>
    <x v="33"/>
    <s v="CNU2232Y10"/>
    <s v="LN12252"/>
    <d v="2012-09-02T00:00:00"/>
    <n v="1910"/>
    <s v="SAMUEL PEREDO"/>
    <n v="11"/>
    <s v="PORTACAMP DTI-U"/>
    <x v="8"/>
    <x v="0"/>
  </r>
  <r>
    <n v="401"/>
    <x v="10"/>
    <x v="1"/>
    <s v="YPFBTR-NOT2023-C4-146"/>
    <s v="1220001718"/>
    <s v="LPT418"/>
    <s v="MALAS CONDICIONES"/>
    <x v="8"/>
    <x v="1"/>
    <x v="33"/>
    <s v="CNU2331BF7"/>
    <s v="LN12729"/>
    <d v="2012-11-26T00:00:00"/>
    <n v="1910"/>
    <s v="SAMUEL PEREDO"/>
    <n v="11"/>
    <s v="PORTACAMP DTI-U"/>
    <x v="8"/>
    <x v="0"/>
  </r>
  <r>
    <n v="402"/>
    <x v="10"/>
    <x v="1"/>
    <s v="YPFBTR-NOT2023-C4-147"/>
    <s v="1220001710"/>
    <s v="LPT409"/>
    <s v="MALAS CONDICIONES"/>
    <x v="8"/>
    <x v="1"/>
    <x v="33"/>
    <s v="CNU229145J"/>
    <s v="LN12326"/>
    <d v="2012-08-27T00:00:00"/>
    <n v="1910"/>
    <s v="SAMUEL PEREDO"/>
    <n v="11"/>
    <s v="PORTACAMP DTI-U"/>
    <x v="8"/>
    <x v="0"/>
  </r>
  <r>
    <n v="403"/>
    <x v="10"/>
    <x v="1"/>
    <s v="YPFBTR-NOT2023-C4-148"/>
    <s v="1220001707"/>
    <s v="LPT406"/>
    <s v="MALAS CONDICIONES"/>
    <x v="8"/>
    <x v="1"/>
    <x v="33"/>
    <s v="CNU2232Y4T"/>
    <s v="LN12326"/>
    <d v="2012-08-26T00:00:00"/>
    <n v="1910"/>
    <s v="SAMUEL PEREDO"/>
    <n v="11"/>
    <s v="PORTACAMP DTI-U"/>
    <x v="8"/>
    <x v="0"/>
  </r>
  <r>
    <n v="404"/>
    <x v="10"/>
    <x v="1"/>
    <s v="YPFBTR-NOT2023-C4-149"/>
    <s v="1220001681"/>
    <s v="LPT380"/>
    <s v="MALAS CONDICIONES"/>
    <x v="8"/>
    <x v="1"/>
    <x v="33"/>
    <s v="CNU2242YLJ"/>
    <s v="LN12252"/>
    <d v="2012-09-03T00:00:00"/>
    <n v="1910"/>
    <s v="SAMUEL PEREDO"/>
    <n v="11"/>
    <s v="PORTACAMP DTI-U"/>
    <x v="8"/>
    <x v="0"/>
  </r>
  <r>
    <n v="438"/>
    <x v="10"/>
    <x v="1"/>
    <s v="YPFBTR-NOT2023-C4-187"/>
    <s v="1220001669"/>
    <s v="LPT333"/>
    <s v="MALAS CONDICIONES"/>
    <x v="8"/>
    <x v="1"/>
    <x v="33"/>
    <s v="CNU2242ZJY"/>
    <s v="LN12252"/>
    <d v="2012-09-02T00:00:00"/>
    <n v="1910"/>
    <s v="SAMUEL PEREDO"/>
    <n v="11"/>
    <s v="PORTACAMP DTI-U"/>
    <x v="8"/>
    <x v="0"/>
  </r>
  <r>
    <n v="439"/>
    <x v="10"/>
    <x v="1"/>
    <s v="YPFBTR-NOT2023-C4-188"/>
    <s v="1220001642"/>
    <s v="LPT303"/>
    <s v="MALAS CONDICIONES"/>
    <x v="8"/>
    <x v="1"/>
    <x v="33"/>
    <s v="CNU2291469"/>
    <s v="LN12252"/>
    <d v="2012-09-02T00:00:00"/>
    <n v="1910"/>
    <s v="SAMUEL PEREDO"/>
    <n v="11"/>
    <s v="PORTACAMP DTI-U"/>
    <x v="8"/>
    <x v="0"/>
  </r>
  <r>
    <n v="440"/>
    <x v="10"/>
    <x v="1"/>
    <s v="YPFBTR-NOT2023-C4-189"/>
    <s v="1220001658"/>
    <s v="LPT320"/>
    <s v="MALAS CONDICIONES"/>
    <x v="8"/>
    <x v="1"/>
    <x v="33"/>
    <s v="CNU2242YD1"/>
    <s v="LN12252"/>
    <d v="2012-09-02T00:00:00"/>
    <n v="1910"/>
    <s v="SAMUEL PEREDO"/>
    <n v="11"/>
    <s v="PORTACAMP DTI-U"/>
    <x v="8"/>
    <x v="0"/>
  </r>
  <r>
    <n v="443"/>
    <x v="10"/>
    <x v="1"/>
    <s v="YPFBTR-NOT2023-C4-192"/>
    <s v="1220001639"/>
    <s v="LPT300"/>
    <s v="MALAS CONDICIONES"/>
    <x v="8"/>
    <x v="1"/>
    <x v="33"/>
    <s v="CNU2242YDK"/>
    <s v="LN12252"/>
    <d v="2012-09-02T00:00:00"/>
    <n v="1910"/>
    <s v="SAMUEL PEREDO"/>
    <n v="11"/>
    <s v="PORTACAMP DTI-U"/>
    <x v="8"/>
    <x v="0"/>
  </r>
  <r>
    <n v="446"/>
    <x v="10"/>
    <x v="1"/>
    <s v="YPFBTR-NOT2023-C4-195"/>
    <s v="1220001712"/>
    <s v="LPT411"/>
    <s v="MALAS CONDICIONES"/>
    <x v="8"/>
    <x v="1"/>
    <x v="33"/>
    <s v="CNU2232YSJ"/>
    <s v="LN12326"/>
    <d v="2012-08-26T00:00:00"/>
    <n v="1910"/>
    <s v="SAMUEL PEREDO"/>
    <n v="11"/>
    <s v="PORTACAMP DTI-U"/>
    <x v="8"/>
    <x v="0"/>
  </r>
  <r>
    <n v="448"/>
    <x v="10"/>
    <x v="1"/>
    <s v="YPFBTR-NOT2023-C4-197"/>
    <s v="1220001664"/>
    <s v="LPT327"/>
    <s v="MALAS CONDICIONES"/>
    <x v="8"/>
    <x v="1"/>
    <x v="33"/>
    <s v="CNU2232Y3F"/>
    <s v="LN12252"/>
    <d v="2012-09-02T00:00:00"/>
    <n v="1910"/>
    <s v="SAMUEL PEREDO"/>
    <n v="11"/>
    <s v="PORTACAMP DTI-U"/>
    <x v="8"/>
    <x v="0"/>
  </r>
  <r>
    <n v="449"/>
    <x v="10"/>
    <x v="1"/>
    <s v="YPFBTR-NOT2023-C4-198"/>
    <s v="1220001697"/>
    <s v="LPT396"/>
    <s v="MALAS CONDICIONES"/>
    <x v="8"/>
    <x v="1"/>
    <x v="33"/>
    <s v="CNU2242YH6"/>
    <s v="LN12326"/>
    <d v="2012-08-26T00:00:00"/>
    <n v="1910"/>
    <s v="SAMUEL PEREDO"/>
    <n v="11"/>
    <s v="PORTACAMP DTI-U"/>
    <x v="8"/>
    <x v="0"/>
  </r>
  <r>
    <n v="451"/>
    <x v="10"/>
    <x v="1"/>
    <s v="YPFBTR-NOT2023-C4-200"/>
    <s v="1220001713"/>
    <s v="LPT412"/>
    <s v="MALAS CONDICIONES"/>
    <x v="8"/>
    <x v="1"/>
    <x v="33"/>
    <s v="CNU2242YH4"/>
    <s v="LN12326"/>
    <d v="2012-08-26T00:00:00"/>
    <n v="1910"/>
    <s v="SAMUEL PEREDO"/>
    <n v="11"/>
    <s v="PORTACAMP DTI-U"/>
    <x v="8"/>
    <x v="0"/>
  </r>
  <r>
    <n v="452"/>
    <x v="10"/>
    <x v="1"/>
    <s v="YPFBTR-NOT2023-C4-201"/>
    <s v="1220001674"/>
    <s v="LPT338"/>
    <s v="MALAS CONDICIONES"/>
    <x v="8"/>
    <x v="1"/>
    <x v="33"/>
    <s v="CNU2232YPP"/>
    <s v="LN12326"/>
    <d v="2012-08-26T00:00:00"/>
    <n v="1910"/>
    <s v="SAMUEL PEREDO"/>
    <n v="11"/>
    <s v="PORTACAMP DTI-U"/>
    <x v="8"/>
    <x v="0"/>
  </r>
  <r>
    <n v="453"/>
    <x v="10"/>
    <x v="1"/>
    <s v="YPFBTR-NOT2023-C4-202"/>
    <s v="1220001620"/>
    <s v="LPT280"/>
    <s v="MALAS CONDICIONES"/>
    <x v="8"/>
    <x v="1"/>
    <x v="33"/>
    <s v="CNU2232ZFW"/>
    <s v="LN12326"/>
    <d v="2012-08-26T00:00:00"/>
    <n v="1910"/>
    <s v="SAMUEL PEREDO"/>
    <n v="11"/>
    <s v="PORTACAMP DTI-U"/>
    <x v="8"/>
    <x v="0"/>
  </r>
  <r>
    <n v="455"/>
    <x v="10"/>
    <x v="1"/>
    <s v="YPFBTR-NOT2023-C4-204"/>
    <s v="1220001701"/>
    <s v="LPT400"/>
    <s v="MALAS CONDICIONES"/>
    <x v="8"/>
    <x v="1"/>
    <x v="33"/>
    <s v="CNU2232Y17"/>
    <s v="LN12326"/>
    <d v="2012-08-26T00:00:00"/>
    <n v="1910"/>
    <s v="SAMUEL PEREDO"/>
    <n v="11"/>
    <s v="PORTACAMP DTI-U"/>
    <x v="8"/>
    <x v="0"/>
  </r>
  <r>
    <n v="460"/>
    <x v="10"/>
    <x v="1"/>
    <s v="YPFBTR-NOT2023-C4-209"/>
    <s v="1220001677"/>
    <s v="LPT343"/>
    <s v="MALAS CONDICIONES"/>
    <x v="8"/>
    <x v="1"/>
    <x v="33"/>
    <s v="CNU2232YKX"/>
    <s v="LN12326"/>
    <d v="2012-08-26T00:00:00"/>
    <n v="1910"/>
    <s v="SAMUEL PEREDO"/>
    <n v="11"/>
    <s v="PORTACAMP DTI-U"/>
    <x v="8"/>
    <x v="0"/>
  </r>
  <r>
    <n v="461"/>
    <x v="10"/>
    <x v="1"/>
    <s v="YPFBTR-NOT2023-C4-210"/>
    <s v="1220001647"/>
    <s v="LPT308"/>
    <s v="MALAS CONDICIONES"/>
    <x v="8"/>
    <x v="1"/>
    <x v="33"/>
    <s v="CNU2242YF3"/>
    <s v="LN12252"/>
    <d v="2012-09-02T00:00:00"/>
    <n v="1910"/>
    <s v="SAMUEL PEREDO"/>
    <n v="11"/>
    <s v="PORTACAMP DTI-U"/>
    <x v="8"/>
    <x v="0"/>
  </r>
  <r>
    <n v="464"/>
    <x v="10"/>
    <x v="1"/>
    <s v="YPFBTR-NOT2023-C4-213"/>
    <s v="1220001703"/>
    <s v="LPT402"/>
    <s v="MALAS CONDICIONES"/>
    <x v="8"/>
    <x v="1"/>
    <x v="33"/>
    <s v="CNU229140V"/>
    <s v="LN12326"/>
    <d v="2012-08-26T00:00:00"/>
    <n v="1910"/>
    <s v="SAMUEL PEREDO"/>
    <n v="11"/>
    <s v="PORTACAMP DTI-U"/>
    <x v="8"/>
    <x v="0"/>
  </r>
  <r>
    <n v="405"/>
    <x v="10"/>
    <x v="1"/>
    <s v="YPFBTR-NOT2023-C4-150"/>
    <s v="1220001635"/>
    <s v="LPT296"/>
    <s v="MALAS CONDICIONES"/>
    <x v="8"/>
    <x v="1"/>
    <x v="33"/>
    <s v="CNU2291441"/>
    <s v="LN12326"/>
    <d v="2012-08-27T00:00:00"/>
    <n v="1910"/>
    <s v="SAMUEL PEREDO"/>
    <n v="13"/>
    <s v="PORTACAMP DTI-U"/>
    <x v="8"/>
    <x v="0"/>
  </r>
  <r>
    <n v="406"/>
    <x v="10"/>
    <x v="1"/>
    <s v="YPFBTR-NOT2023-C4-151"/>
    <s v="1220001663"/>
    <s v="LPT325"/>
    <s v="MALAS CONDICIONES"/>
    <x v="8"/>
    <x v="1"/>
    <x v="33"/>
    <s v="CNU2242YD3"/>
    <s v="LN12252"/>
    <d v="2012-09-03T00:00:00"/>
    <n v="1910"/>
    <s v="SAMUEL PEREDO"/>
    <n v="13"/>
    <s v="PORTACAMP DTI-U"/>
    <x v="8"/>
    <x v="0"/>
  </r>
  <r>
    <n v="407"/>
    <x v="10"/>
    <x v="1"/>
    <s v="YPFBTR-NOT2023-C4-152"/>
    <s v="1220001709"/>
    <s v="LPT408"/>
    <s v="MALAS CONDICIONES"/>
    <x v="8"/>
    <x v="1"/>
    <x v="33"/>
    <s v="CNU2232ZGZ"/>
    <s v="LN12326"/>
    <d v="2012-08-27T00:00:00"/>
    <n v="1910"/>
    <s v="SAMUEL PEREDO"/>
    <n v="13"/>
    <s v="PORTACAMP DTI-U"/>
    <x v="8"/>
    <x v="0"/>
  </r>
  <r>
    <n v="409"/>
    <x v="10"/>
    <x v="1"/>
    <s v="YPFBTR-NOT2023-C4-154"/>
    <s v="1220001689"/>
    <s v="LPT388"/>
    <s v="MALAS CONDICIONES"/>
    <x v="8"/>
    <x v="1"/>
    <x v="33"/>
    <s v="CNU2232Y96"/>
    <s v="LN12252"/>
    <d v="2012-09-03T00:00:00"/>
    <n v="1910"/>
    <s v="SAMUEL PEREDO"/>
    <n v="13"/>
    <s v="PORTACAMP DTI-U"/>
    <x v="8"/>
    <x v="0"/>
  </r>
  <r>
    <n v="417"/>
    <x v="10"/>
    <x v="1"/>
    <s v="YPFBTR-NOT2023-C4-163"/>
    <s v="1220001690"/>
    <s v="LPT389"/>
    <s v="MALAS CONDICIONES"/>
    <x v="8"/>
    <x v="1"/>
    <x v="33"/>
    <s v="CNU2232Y9L"/>
    <s v="LN12326"/>
    <d v="2012-08-27T00:00:00"/>
    <n v="1910"/>
    <s v="SAMUEL PEREDO"/>
    <n v="13"/>
    <s v="PORTACAMP DTI-U"/>
    <x v="8"/>
    <x v="0"/>
  </r>
  <r>
    <n v="419"/>
    <x v="10"/>
    <x v="1"/>
    <s v="YPFBTR-NOT2023-C4-165"/>
    <s v="1220001644"/>
    <s v="LPT305"/>
    <s v="MALAS CONDICIONES"/>
    <x v="8"/>
    <x v="1"/>
    <x v="33"/>
    <s v="CNU2232YB9"/>
    <s v="LN12252"/>
    <d v="2012-09-03T00:00:00"/>
    <n v="1910"/>
    <s v="SAMUEL PEREDO"/>
    <n v="13"/>
    <s v="PORTACAMP DTI-U"/>
    <x v="8"/>
    <x v="0"/>
  </r>
  <r>
    <n v="420"/>
    <x v="10"/>
    <x v="1"/>
    <s v="YPFBTR-NOT2023-C4-166"/>
    <s v="1220001650"/>
    <s v="LPT312"/>
    <s v="MALAS CONDICIONES"/>
    <x v="8"/>
    <x v="1"/>
    <x v="33"/>
    <s v="CNU2232YKT"/>
    <s v="LN12252"/>
    <d v="2012-09-03T00:00:00"/>
    <n v="1910"/>
    <s v="SAMUEL PEREDO"/>
    <n v="13"/>
    <s v="PORTACAMP DTI-U"/>
    <x v="8"/>
    <x v="0"/>
  </r>
  <r>
    <n v="427"/>
    <x v="10"/>
    <x v="1"/>
    <s v="YPFBTR-NOT2023-C4-173"/>
    <s v="1220001670"/>
    <s v="LPT334"/>
    <s v="MALAS CONDICIONES"/>
    <x v="8"/>
    <x v="1"/>
    <x v="33"/>
    <s v="CNU22432TD"/>
    <s v="LN12252"/>
    <d v="2012-09-03T00:00:00"/>
    <n v="1910"/>
    <s v="SAMUEL PEREDO"/>
    <n v="13"/>
    <s v="PORTACAMP DTI-U"/>
    <x v="8"/>
    <x v="0"/>
  </r>
  <r>
    <n v="430"/>
    <x v="10"/>
    <x v="1"/>
    <s v="YPFBTR-NOT2023-C4-177"/>
    <s v="1220001626"/>
    <s v="LPT286"/>
    <s v="MALAS CONDICIONES"/>
    <x v="8"/>
    <x v="1"/>
    <x v="33"/>
    <s v="CNU2232Z4N"/>
    <s v="LN12326"/>
    <d v="2012-08-27T00:00:00"/>
    <n v="1910"/>
    <s v="SAMUEL PEREDO"/>
    <n v="13"/>
    <s v="PORTACAMP DTI-U"/>
    <x v="8"/>
    <x v="0"/>
  </r>
  <r>
    <n v="431"/>
    <x v="10"/>
    <x v="1"/>
    <s v="YPFBTR-NOT2023-C4-178"/>
    <s v="1220001665"/>
    <s v="LPT328"/>
    <s v="MALAS CONDICIONES"/>
    <x v="8"/>
    <x v="1"/>
    <x v="33"/>
    <s v="CNU2242YDX"/>
    <s v="LN12252"/>
    <d v="2012-09-03T00:00:00"/>
    <n v="1910"/>
    <s v="SAMUEL PEREDO"/>
    <n v="13"/>
    <s v="PORTACAMP DTI-U"/>
    <x v="8"/>
    <x v="0"/>
  </r>
  <r>
    <n v="433"/>
    <x v="10"/>
    <x v="1"/>
    <s v="YPFBTR-NOT2023-C4-181"/>
    <s v="1220001629"/>
    <s v="LPT289"/>
    <s v="MALAS CONDICIONES"/>
    <x v="8"/>
    <x v="1"/>
    <x v="33"/>
    <s v="CNU22914W9"/>
    <s v="LN12326"/>
    <d v="2012-08-27T00:00:00"/>
    <n v="1910"/>
    <s v="SAMUEL PEREDO"/>
    <n v="13"/>
    <s v="PORTACAMP DTI-U"/>
    <x v="8"/>
    <x v="0"/>
  </r>
  <r>
    <n v="434"/>
    <x v="10"/>
    <x v="1"/>
    <s v="YPFBTR-NOT2023-C4-182"/>
    <s v="1220001702"/>
    <s v="LPT401"/>
    <s v="MALAS CONDICIONES"/>
    <x v="8"/>
    <x v="1"/>
    <x v="33"/>
    <s v="CNU229145T"/>
    <s v="LN12326"/>
    <d v="2012-08-27T00:00:00"/>
    <n v="1910"/>
    <s v="SAMUEL PEREDO"/>
    <n v="13"/>
    <s v="PORTACAMP DTI-U"/>
    <x v="8"/>
    <x v="0"/>
  </r>
  <r>
    <n v="260"/>
    <x v="10"/>
    <x v="1"/>
    <s v="YPFBTR-NOT2023-C4-001"/>
    <s v="1220001721"/>
    <s v="LPT421"/>
    <s v="MALAS CONDICIONES"/>
    <x v="8"/>
    <x v="1"/>
    <x v="34"/>
    <s v="CNU338BR2N"/>
    <s v="LN13892"/>
    <d v="2013-10-16T00:00:00"/>
    <n v="1755"/>
    <s v="SAMUEL PEREDO"/>
    <n v="10"/>
    <s v="PORTACAMP DTI-U"/>
    <x v="2"/>
    <x v="0"/>
  </r>
  <r>
    <n v="262"/>
    <x v="10"/>
    <x v="1"/>
    <s v="YPFBTR-NOT2023-C4-003"/>
    <s v="1220001805"/>
    <s v="LPT510"/>
    <s v="MALAS CONDICIONES"/>
    <x v="8"/>
    <x v="1"/>
    <x v="34"/>
    <s v="CNU338BQTH"/>
    <s v="LN13892"/>
    <d v="2013-10-16T00:00:00"/>
    <n v="1755"/>
    <s v="SAMUEL PEREDO"/>
    <n v="10"/>
    <s v="PORTACAMP DTI-U"/>
    <x v="2"/>
    <x v="0"/>
  </r>
  <r>
    <n v="263"/>
    <x v="10"/>
    <x v="1"/>
    <s v="YPFBTR-NOT2023-C4-004"/>
    <s v="1220001770"/>
    <s v="LPT474"/>
    <s v="MALAS CONDICIONES"/>
    <x v="8"/>
    <x v="1"/>
    <x v="34"/>
    <s v="CNU338BR3D"/>
    <s v="LN13892"/>
    <d v="2013-10-15T00:00:00"/>
    <n v="1755"/>
    <s v="SAMUEL PEREDO"/>
    <n v="10"/>
    <s v="PORTACAMP DTI-U"/>
    <x v="2"/>
    <x v="0"/>
  </r>
  <r>
    <n v="264"/>
    <x v="10"/>
    <x v="1"/>
    <s v="YPFBTR-NOT2023-C4-005"/>
    <s v="1220001749"/>
    <s v="LPT452"/>
    <s v="MALAS CONDICIONES"/>
    <x v="8"/>
    <x v="1"/>
    <x v="34"/>
    <s v="CNU338BQR2"/>
    <s v="LN13892"/>
    <d v="2013-10-15T00:00:00"/>
    <n v="1755"/>
    <s v="SAMUEL PEREDO"/>
    <n v="10"/>
    <s v="PORTACAMP DTI-U"/>
    <x v="2"/>
    <x v="0"/>
  </r>
  <r>
    <n v="265"/>
    <x v="10"/>
    <x v="1"/>
    <s v="YPFBTR-NOT2023-C4-006"/>
    <s v="1220001821"/>
    <s v="LPT526"/>
    <s v="MALAS CONDICIONES"/>
    <x v="8"/>
    <x v="1"/>
    <x v="34"/>
    <s v="CNU338BR60"/>
    <s v="LN13892"/>
    <d v="2013-10-15T00:00:00"/>
    <n v="1755"/>
    <s v="SAMUEL PEREDO"/>
    <n v="10"/>
    <s v="PORTACAMP DTI-U"/>
    <x v="2"/>
    <x v="0"/>
  </r>
  <r>
    <n v="266"/>
    <x v="10"/>
    <x v="1"/>
    <s v="YPFBTR-NOT2023-C4-007"/>
    <s v="1220001766"/>
    <s v="LPT470"/>
    <s v="MALAS CONDICIONES"/>
    <x v="8"/>
    <x v="1"/>
    <x v="34"/>
    <s v="CNU338BQSZ"/>
    <s v="LN13892"/>
    <d v="2013-10-15T00:00:00"/>
    <n v="1755"/>
    <s v="SAMUEL PEREDO"/>
    <n v="10"/>
    <s v="PORTACAMP DTI-U"/>
    <x v="2"/>
    <x v="0"/>
  </r>
  <r>
    <n v="268"/>
    <x v="10"/>
    <x v="1"/>
    <s v="YPFBTR-NOT2023-C4-009"/>
    <s v="1220001775"/>
    <s v="LPT479"/>
    <s v="MALAS CONDICIONES"/>
    <x v="8"/>
    <x v="1"/>
    <x v="34"/>
    <s v="CNU338BQW4"/>
    <s v="LN13892"/>
    <d v="2013-10-15T00:00:00"/>
    <n v="1755"/>
    <s v="SAMUEL PEREDO"/>
    <n v="10"/>
    <s v="PORTACAMP DTI-U"/>
    <x v="2"/>
    <x v="0"/>
  </r>
  <r>
    <n v="269"/>
    <x v="10"/>
    <x v="1"/>
    <s v="YPFBTR-NOT2023-C4-010"/>
    <s v="1220001780"/>
    <s v="LPT485"/>
    <s v="MALAS CONDICIONES"/>
    <x v="8"/>
    <x v="1"/>
    <x v="34"/>
    <s v="CNU338BR5K"/>
    <s v="LN13892"/>
    <d v="2013-10-15T00:00:00"/>
    <n v="1755"/>
    <s v="SAMUEL PEREDO"/>
    <n v="10"/>
    <s v="PORTACAMP DTI-U"/>
    <x v="2"/>
    <x v="0"/>
  </r>
  <r>
    <n v="272"/>
    <x v="10"/>
    <x v="1"/>
    <s v="YPFBTR-NOT2023-C4-013"/>
    <s v="1220001734"/>
    <s v="LPT434"/>
    <s v="MALAS CONDICIONES"/>
    <x v="8"/>
    <x v="1"/>
    <x v="34"/>
    <s v="CNU338BR5H"/>
    <s v="LN13892"/>
    <d v="2013-10-15T00:00:00"/>
    <n v="1755"/>
    <s v="SAMUEL PEREDO"/>
    <n v="10"/>
    <s v="PORTACAMP DTI-U"/>
    <x v="2"/>
    <x v="0"/>
  </r>
  <r>
    <n v="275"/>
    <x v="10"/>
    <x v="1"/>
    <s v="YPFBTR-NOT2023-C4-017"/>
    <s v="1220001798"/>
    <s v="LPT503"/>
    <s v="MALAS CONDICIONES"/>
    <x v="8"/>
    <x v="1"/>
    <x v="34"/>
    <s v="CNU338BR38"/>
    <s v="LN13892"/>
    <d v="2013-10-16T00:00:00"/>
    <n v="1755"/>
    <s v="SAMUEL PEREDO"/>
    <n v="10"/>
    <s v="PORTACAMP DTI-U"/>
    <x v="2"/>
    <x v="0"/>
  </r>
  <r>
    <n v="276"/>
    <x v="10"/>
    <x v="1"/>
    <s v="YPFBTR-NOT2023-C4-018"/>
    <s v="1220001826"/>
    <s v="LPT531"/>
    <s v="MALAS CONDICIONES"/>
    <x v="8"/>
    <x v="1"/>
    <x v="34"/>
    <s v="CNU3459QYW"/>
    <s v="LN14203"/>
    <d v="2013-12-19T00:00:00"/>
    <n v="1755"/>
    <s v="SAMUEL PEREDO"/>
    <n v="10"/>
    <s v="PORTACAMP DTI-U"/>
    <x v="2"/>
    <x v="0"/>
  </r>
  <r>
    <n v="280"/>
    <x v="10"/>
    <x v="1"/>
    <s v="YPFBTR-NOT2023-C4-022"/>
    <s v="1220001758"/>
    <s v="LPT461"/>
    <s v="MALAS CONDICIONES"/>
    <x v="8"/>
    <x v="1"/>
    <x v="34"/>
    <s v="CNU338BQR7"/>
    <s v="LN13967"/>
    <d v="2013-10-15T00:00:00"/>
    <n v="1755"/>
    <s v="SAMUEL PEREDO"/>
    <n v="10"/>
    <s v="PORTACAMP DTI-U"/>
    <x v="2"/>
    <x v="0"/>
  </r>
  <r>
    <n v="281"/>
    <x v="10"/>
    <x v="1"/>
    <s v="YPFBTR-NOT2023-C4-023"/>
    <s v="1220001828"/>
    <s v="LPT533"/>
    <s v="MALAS CONDICIONES"/>
    <x v="8"/>
    <x v="1"/>
    <x v="34"/>
    <s v="CNU3459QZ4"/>
    <s v="LN14203"/>
    <d v="2013-12-18T00:00:00"/>
    <n v="1755"/>
    <s v="SAMUEL PEREDO"/>
    <n v="10"/>
    <s v="PORTACAMP DTI-U"/>
    <x v="2"/>
    <x v="0"/>
  </r>
  <r>
    <n v="282"/>
    <x v="10"/>
    <x v="1"/>
    <s v="YPFBTR-NOT2023-C4-024"/>
    <s v="1220001765"/>
    <s v="LPT469"/>
    <s v="MALAS CONDICIONES"/>
    <x v="8"/>
    <x v="1"/>
    <x v="34"/>
    <s v="CNU338BQTS"/>
    <s v="LN13892"/>
    <d v="2013-10-15T00:00:00"/>
    <n v="1755"/>
    <s v="SAMUEL PEREDO"/>
    <n v="10"/>
    <s v="PORTACAMP DTI-U"/>
    <x v="2"/>
    <x v="0"/>
  </r>
  <r>
    <n v="283"/>
    <x v="10"/>
    <x v="1"/>
    <s v="YPFBTR-NOT2023-C4-025"/>
    <s v="1220001759"/>
    <s v="LPT462"/>
    <s v="MALAS CONDICIONES"/>
    <x v="8"/>
    <x v="1"/>
    <x v="34"/>
    <s v="CNU338BR6P"/>
    <s v="LN13967"/>
    <d v="2013-10-15T00:00:00"/>
    <n v="1755"/>
    <s v="SAMUEL PEREDO"/>
    <n v="10"/>
    <s v="PORTACAMP DTI-U"/>
    <x v="2"/>
    <x v="0"/>
  </r>
  <r>
    <n v="284"/>
    <x v="10"/>
    <x v="1"/>
    <s v="YPFBTR-NOT2023-C4-026"/>
    <s v="1220001755"/>
    <s v="LPT458"/>
    <s v="MALAS CONDICIONES"/>
    <x v="8"/>
    <x v="1"/>
    <x v="34"/>
    <s v="CNU338BR05"/>
    <s v="LN13967"/>
    <d v="2013-10-16T00:00:00"/>
    <n v="1755"/>
    <s v="SAMUEL PEREDO"/>
    <n v="10"/>
    <s v="PORTACAMP DTI-U"/>
    <x v="2"/>
    <x v="0"/>
  </r>
  <r>
    <n v="285"/>
    <x v="10"/>
    <x v="1"/>
    <s v="YPFBTR-NOT2023-C4-027"/>
    <s v="1220001737"/>
    <s v="LPT437"/>
    <s v="MALAS CONDICIONES"/>
    <x v="8"/>
    <x v="1"/>
    <x v="34"/>
    <s v="CNU338BQQC"/>
    <s v="LN13892"/>
    <d v="2013-10-16T00:00:00"/>
    <n v="1755"/>
    <s v="SAMUEL PEREDO"/>
    <n v="10"/>
    <s v="PORTACAMP DTI-U"/>
    <x v="2"/>
    <x v="0"/>
  </r>
  <r>
    <n v="286"/>
    <x v="10"/>
    <x v="1"/>
    <s v="YPFBTR-NOT2023-C4-028"/>
    <s v="1220001750"/>
    <s v="LPT453"/>
    <s v="MALAS CONDICIONES"/>
    <x v="8"/>
    <x v="1"/>
    <x v="34"/>
    <s v="CNU338BQZK"/>
    <s v="LN13967"/>
    <d v="2013-10-15T00:00:00"/>
    <n v="1755"/>
    <s v="SAMUEL PEREDO"/>
    <n v="10"/>
    <s v="PORTACAMP DTI-U"/>
    <x v="2"/>
    <x v="0"/>
  </r>
  <r>
    <n v="287"/>
    <x v="10"/>
    <x v="1"/>
    <s v="YPFBTR-NOT2023-C4-029"/>
    <s v="1220001791"/>
    <s v="LPT496"/>
    <s v="MALAS CONDICIONES"/>
    <x v="8"/>
    <x v="1"/>
    <x v="34"/>
    <s v="CNU3459QYH"/>
    <s v="LN14203"/>
    <d v="2013-12-18T00:00:00"/>
    <n v="1755"/>
    <s v="SAMUEL PEREDO"/>
    <n v="10"/>
    <s v="PORTACAMP DTI-U"/>
    <x v="2"/>
    <x v="0"/>
  </r>
  <r>
    <n v="288"/>
    <x v="10"/>
    <x v="1"/>
    <s v="YPFBTR-NOT2023-C4-030"/>
    <s v="1220001774"/>
    <s v="LPT478"/>
    <s v="MALAS CONDICIONES"/>
    <x v="8"/>
    <x v="1"/>
    <x v="34"/>
    <s v="CNU338BQYT"/>
    <s v="LN13892"/>
    <d v="2013-10-15T00:00:00"/>
    <n v="1755"/>
    <s v="SAMUEL PEREDO"/>
    <n v="10"/>
    <s v="PORTACAMP DTI-U"/>
    <x v="2"/>
    <x v="0"/>
  </r>
  <r>
    <n v="289"/>
    <x v="10"/>
    <x v="1"/>
    <s v="YPFBTR-NOT2023-C4-031"/>
    <s v="1220003653"/>
    <s v="LPT483"/>
    <s v="MALAS CONDICIONES"/>
    <x v="8"/>
    <x v="1"/>
    <x v="34"/>
    <s v="CNU338BQS4"/>
    <s v="LN14012"/>
    <d v="2013-10-15T00:00:00"/>
    <n v="1756"/>
    <s v="SAMUEL PEREDO"/>
    <n v="10"/>
    <s v="PORTACAMP DTI-U"/>
    <x v="2"/>
    <x v="0"/>
  </r>
  <r>
    <n v="290"/>
    <x v="10"/>
    <x v="1"/>
    <s v="YPFBTR-NOT2023-C4-032"/>
    <s v="1220001741"/>
    <s v="LPT442"/>
    <s v="MALAS CONDICIONES"/>
    <x v="8"/>
    <x v="1"/>
    <x v="34"/>
    <s v="CNU338BQXB"/>
    <s v="LN13892"/>
    <d v="2013-10-15T00:00:00"/>
    <n v="1755"/>
    <s v="SAMUEL PEREDO"/>
    <n v="10"/>
    <s v="PORTACAMP DTI-U"/>
    <x v="2"/>
    <x v="0"/>
  </r>
  <r>
    <n v="291"/>
    <x v="10"/>
    <x v="1"/>
    <s v="YPFBTR-NOT2023-C4-033"/>
    <s v="1220001815"/>
    <s v="LPT520"/>
    <s v="MALAS CONDICIONES"/>
    <x v="8"/>
    <x v="1"/>
    <x v="34"/>
    <s v="CNU338BR3R"/>
    <s v="LN13967"/>
    <d v="2013-10-15T00:00:00"/>
    <n v="1755"/>
    <s v="SAMUEL PEREDO"/>
    <n v="10"/>
    <s v="PORTACAMP DTI-U"/>
    <x v="2"/>
    <x v="0"/>
  </r>
  <r>
    <n v="292"/>
    <x v="10"/>
    <x v="1"/>
    <s v="YPFBTR-NOT2023-C4-034"/>
    <s v="1220001746"/>
    <s v="LPT447"/>
    <s v="MALAS CONDICIONES"/>
    <x v="8"/>
    <x v="1"/>
    <x v="34"/>
    <s v="CNU338BR14"/>
    <s v="LN13892"/>
    <d v="2013-10-15T00:00:00"/>
    <n v="1755"/>
    <s v="SAMUEL PEREDO"/>
    <n v="10"/>
    <s v="PORTACAMP DTI-U"/>
    <x v="2"/>
    <x v="0"/>
  </r>
  <r>
    <n v="293"/>
    <x v="10"/>
    <x v="1"/>
    <s v="YPFBTR-NOT2023-C4-035"/>
    <s v="1220001789"/>
    <s v="LPT494"/>
    <s v="MALAS CONDICIONES"/>
    <x v="8"/>
    <x v="1"/>
    <x v="34"/>
    <s v="CNU338BR2C"/>
    <s v="LN13892"/>
    <d v="2013-10-15T00:00:00"/>
    <n v="1755"/>
    <s v="SAMUEL PEREDO"/>
    <n v="10"/>
    <s v="PORTACAMP DTI-U"/>
    <x v="2"/>
    <x v="0"/>
  </r>
  <r>
    <n v="294"/>
    <x v="10"/>
    <x v="1"/>
    <s v="YPFBTR-NOT2023-C4-036"/>
    <s v="1220001757"/>
    <s v="LPT460"/>
    <s v="MALAS CONDICIONES"/>
    <x v="8"/>
    <x v="1"/>
    <x v="34"/>
    <s v="CNU338BR3V"/>
    <s v="LN13967"/>
    <d v="2013-10-15T00:00:00"/>
    <n v="1755"/>
    <s v="SAMUEL PEREDO"/>
    <n v="10"/>
    <s v="PORTACAMP DTI-U"/>
    <x v="2"/>
    <x v="0"/>
  </r>
  <r>
    <n v="295"/>
    <x v="10"/>
    <x v="1"/>
    <s v="YPFBTR-NOT2023-C4-037"/>
    <s v="1220001793"/>
    <s v="LPT498"/>
    <s v="MALAS CONDICIONES"/>
    <x v="8"/>
    <x v="1"/>
    <x v="34"/>
    <s v="CNU3459QYP"/>
    <s v="LN14203"/>
    <d v="2013-12-18T00:00:00"/>
    <n v="1755"/>
    <s v="SAMUEL PEREDO"/>
    <n v="10"/>
    <s v="PORTACAMP DTI-U"/>
    <x v="2"/>
    <x v="0"/>
  </r>
  <r>
    <n v="296"/>
    <x v="10"/>
    <x v="1"/>
    <s v="YPFBTR-NOT2023-C4-038"/>
    <s v="1220001769"/>
    <s v="LPT473"/>
    <s v="MALAS CONDICIONES"/>
    <x v="8"/>
    <x v="1"/>
    <x v="34"/>
    <s v="CNU338BR3L"/>
    <s v="LN13892"/>
    <d v="2013-10-15T00:00:00"/>
    <n v="1755"/>
    <s v="SAMUEL PEREDO"/>
    <n v="10"/>
    <s v="PORTACAMP DTI-U"/>
    <x v="2"/>
    <x v="0"/>
  </r>
  <r>
    <n v="297"/>
    <x v="10"/>
    <x v="1"/>
    <s v="YPFBTR-NOT2023-C4-039"/>
    <s v="1220001736"/>
    <s v="LPT436"/>
    <s v="MALAS CONDICIONES"/>
    <x v="8"/>
    <x v="1"/>
    <x v="34"/>
    <s v="CNU338BQVH"/>
    <s v="LN13892"/>
    <d v="2013-10-15T00:00:00"/>
    <n v="1755"/>
    <s v="SAMUEL PEREDO"/>
    <n v="10"/>
    <s v="PORTACAMP DTI-U"/>
    <x v="2"/>
    <x v="0"/>
  </r>
  <r>
    <n v="298"/>
    <x v="10"/>
    <x v="1"/>
    <s v="YPFBTR-NOT2023-C4-040"/>
    <s v="1220001742"/>
    <s v="LPT443"/>
    <s v="MALAS CONDICIONES"/>
    <x v="8"/>
    <x v="1"/>
    <x v="34"/>
    <s v="CNU338BQW8"/>
    <s v="LN13892"/>
    <d v="2013-10-16T00:00:00"/>
    <n v="1755"/>
    <s v="SAMUEL PEREDO"/>
    <n v="10"/>
    <s v="PORTACAMP DTI-U"/>
    <x v="2"/>
    <x v="0"/>
  </r>
  <r>
    <n v="301"/>
    <x v="10"/>
    <x v="1"/>
    <s v="YPFBTR-NOT2023-C4-043"/>
    <s v="1220001738"/>
    <s v="LPT438"/>
    <s v="MALAS CONDICIONES"/>
    <x v="8"/>
    <x v="1"/>
    <x v="34"/>
    <s v="CNU338BQS0"/>
    <s v="LN13892"/>
    <d v="2013-10-16T00:00:00"/>
    <n v="1755"/>
    <s v="SAMUEL PEREDO"/>
    <n v="10"/>
    <s v="PORTACAMP DTI-U"/>
    <x v="2"/>
    <x v="0"/>
  </r>
  <r>
    <n v="302"/>
    <x v="10"/>
    <x v="1"/>
    <s v="YPFBTR-NOT2023-C4-044"/>
    <s v="1220001723"/>
    <s v="LPT423"/>
    <s v="MALAS CONDICIONES"/>
    <x v="8"/>
    <x v="1"/>
    <x v="34"/>
    <s v="CNU338BQX6"/>
    <s v="LN13892"/>
    <d v="2013-10-16T00:00:00"/>
    <n v="1755"/>
    <s v="SAMUEL PEREDO"/>
    <n v="10"/>
    <s v="PORTACAMP DTI-U"/>
    <x v="2"/>
    <x v="0"/>
  </r>
  <r>
    <n v="303"/>
    <x v="10"/>
    <x v="1"/>
    <s v="YPFBTR-NOT2023-C4-045"/>
    <s v="1220001814"/>
    <s v="LPT519"/>
    <s v="MALAS CONDICIONES"/>
    <x v="8"/>
    <x v="1"/>
    <x v="34"/>
    <s v="CNU338BR1X"/>
    <s v="LN13967"/>
    <d v="2013-10-15T00:00:00"/>
    <n v="1755"/>
    <s v="SAMUEL PEREDO"/>
    <n v="10"/>
    <s v="PORTACAMP DTI-U"/>
    <x v="2"/>
    <x v="0"/>
  </r>
  <r>
    <n v="304"/>
    <x v="10"/>
    <x v="1"/>
    <s v="YPFBTR-NOT2023-C4-046"/>
    <s v="1220001830"/>
    <s v="LPT535"/>
    <s v="MALAS CONDICIONES"/>
    <x v="8"/>
    <x v="1"/>
    <x v="34"/>
    <s v="CNU3459T47"/>
    <s v="LN14203"/>
    <d v="2013-12-18T00:00:00"/>
    <n v="1755"/>
    <s v="SAMUEL PEREDO"/>
    <n v="10"/>
    <s v="PORTACAMP DTI-U"/>
    <x v="2"/>
    <x v="0"/>
  </r>
  <r>
    <n v="305"/>
    <x v="10"/>
    <x v="1"/>
    <s v="YPFBTR-NOT2023-C4-047"/>
    <s v="1220001743"/>
    <s v="LPT444"/>
    <s v="MALAS CONDICIONES"/>
    <x v="8"/>
    <x v="1"/>
    <x v="34"/>
    <s v="CNU338BR4L"/>
    <s v="LN13892"/>
    <d v="2013-10-15T00:00:00"/>
    <n v="1755"/>
    <s v="SAMUEL PEREDO"/>
    <n v="10"/>
    <s v="PORTACAMP DTI-U"/>
    <x v="2"/>
    <x v="0"/>
  </r>
  <r>
    <n v="306"/>
    <x v="10"/>
    <x v="1"/>
    <s v="YPFBTR-NOT2023-C4-048"/>
    <s v="1220001790"/>
    <s v="LPT495"/>
    <s v="MALAS CONDICIONES"/>
    <x v="8"/>
    <x v="1"/>
    <x v="34"/>
    <s v="CNU338BQYC"/>
    <s v="LN13892"/>
    <d v="2013-10-15T00:00:00"/>
    <n v="1755"/>
    <s v="SAMUEL PEREDO"/>
    <n v="10"/>
    <s v="PORTACAMP DTI-U"/>
    <x v="2"/>
    <x v="0"/>
  </r>
  <r>
    <n v="308"/>
    <x v="10"/>
    <x v="1"/>
    <s v="YPFBTR-NOT2023-C4-050"/>
    <s v="1220001764"/>
    <s v="LPT468"/>
    <s v="MALAS CONDICIONES"/>
    <x v="8"/>
    <x v="1"/>
    <x v="34"/>
    <s v="CNU338BR0D"/>
    <s v="LN13892"/>
    <d v="2013-10-15T00:00:00"/>
    <n v="1755"/>
    <s v="SAMUEL PEREDO"/>
    <n v="10"/>
    <s v="PORTACAMP DTI-U"/>
    <x v="2"/>
    <x v="0"/>
  </r>
  <r>
    <n v="320"/>
    <x v="10"/>
    <x v="1"/>
    <s v="YPFBTR-NOT2023-C4-062"/>
    <s v="1220001722"/>
    <s v="LPT422"/>
    <s v="MALAS CONDICIONES"/>
    <x v="8"/>
    <x v="1"/>
    <x v="34"/>
    <s v="CNU338BQWV"/>
    <s v="LN13892"/>
    <d v="2013-10-15T00:00:00"/>
    <n v="1755"/>
    <s v="SAMUEL PEREDO"/>
    <n v="10"/>
    <s v="PORTACAMP DTI-U"/>
    <x v="2"/>
    <x v="0"/>
  </r>
  <r>
    <n v="321"/>
    <x v="10"/>
    <x v="1"/>
    <s v="YPFBTR-NOT2023-C4-063"/>
    <s v="1220001817"/>
    <s v="LPT522"/>
    <s v="MALAS CONDICIONES"/>
    <x v="8"/>
    <x v="1"/>
    <x v="34"/>
    <s v="CNU338BR4P"/>
    <s v="LN13967"/>
    <d v="2013-10-15T00:00:00"/>
    <n v="1755"/>
    <s v="SAMUEL PEREDO"/>
    <n v="10"/>
    <s v="PORTACAMP DTI-U"/>
    <x v="2"/>
    <x v="0"/>
  </r>
  <r>
    <n v="327"/>
    <x v="10"/>
    <x v="1"/>
    <s v="YPFBTR-NOT2023-C4-069"/>
    <s v="1220001823"/>
    <s v="LPT528"/>
    <s v="MALAS CONDICIONES"/>
    <x v="8"/>
    <x v="1"/>
    <x v="34"/>
    <s v="CNU338BR8D"/>
    <s v="LN13967"/>
    <d v="2013-10-15T00:00:00"/>
    <n v="2060"/>
    <s v="SAMUEL PEREDO"/>
    <n v="10"/>
    <s v="PORTACAMP DTI-U"/>
    <x v="2"/>
    <x v="0"/>
  </r>
  <r>
    <n v="328"/>
    <x v="10"/>
    <x v="1"/>
    <s v="YPFBTR-NOT2023-C4-070"/>
    <s v="1220001818"/>
    <s v="LPT523"/>
    <s v="MALAS CONDICIONES"/>
    <x v="8"/>
    <x v="1"/>
    <x v="34"/>
    <s v="CNU338BR4Z"/>
    <s v="LN13967"/>
    <d v="2013-10-15T00:00:00"/>
    <n v="1755"/>
    <s v="SAMUEL PEREDO"/>
    <n v="10"/>
    <s v="PORTACAMP DTI-U"/>
    <x v="2"/>
    <x v="0"/>
  </r>
  <r>
    <n v="329"/>
    <x v="10"/>
    <x v="1"/>
    <s v="YPFBTR-NOT2023-C4-071"/>
    <s v="1220001819"/>
    <s v="LPT524"/>
    <s v="MALAS CONDICIONES"/>
    <x v="8"/>
    <x v="1"/>
    <x v="34"/>
    <s v="CNU338BR5N"/>
    <s v="LN13967"/>
    <d v="2013-10-15T00:00:00"/>
    <n v="1755"/>
    <s v="SAMUEL PEREDO"/>
    <n v="10"/>
    <s v="PORTACAMP DTI-U"/>
    <x v="2"/>
    <x v="0"/>
  </r>
  <r>
    <n v="330"/>
    <x v="10"/>
    <x v="1"/>
    <s v="YPFBTR-NOT2023-C4-072"/>
    <s v="1220001728"/>
    <s v="LPT428"/>
    <s v="MALAS CONDICIONES"/>
    <x v="8"/>
    <x v="1"/>
    <x v="34"/>
    <s v="CNU338BQRX"/>
    <s v="LN13892"/>
    <d v="2013-10-15T00:00:00"/>
    <n v="1755"/>
    <s v="SAMUEL PEREDO"/>
    <n v="10"/>
    <s v="PORTACAMP DTI-U"/>
    <x v="2"/>
    <x v="0"/>
  </r>
  <r>
    <n v="332"/>
    <x v="10"/>
    <x v="1"/>
    <s v="YPFBTR-NOT2023-C4-074"/>
    <s v="1220001726"/>
    <s v="LPT426"/>
    <s v="MALAS CONDICIONES"/>
    <x v="8"/>
    <x v="1"/>
    <x v="34"/>
    <s v="CNU338BQTM"/>
    <s v="LN13892"/>
    <d v="2013-10-16T00:00:00"/>
    <n v="1755"/>
    <s v="SAMUEL PEREDO"/>
    <n v="10"/>
    <s v="PORTACAMP DTI-U"/>
    <x v="2"/>
    <x v="0"/>
  </r>
  <r>
    <n v="333"/>
    <x v="10"/>
    <x v="1"/>
    <s v="YPFBTR-NOT2023-C4-075"/>
    <s v="1220001796"/>
    <s v="LPT501"/>
    <s v="MALAS CONDICIONES"/>
    <x v="8"/>
    <x v="1"/>
    <x v="34"/>
    <s v="CNU338BQX3"/>
    <s v="LN13892"/>
    <d v="2013-10-16T00:00:00"/>
    <n v="1755"/>
    <s v="SAMUEL PEREDO"/>
    <n v="10"/>
    <s v="PORTACAMP DTI-U"/>
    <x v="2"/>
    <x v="0"/>
  </r>
  <r>
    <n v="334"/>
    <x v="10"/>
    <x v="1"/>
    <s v="YPFBTR-NOT2023-C4-076"/>
    <s v="1220001760"/>
    <s v="LPT463"/>
    <s v="MALAS CONDICIONES"/>
    <x v="8"/>
    <x v="1"/>
    <x v="34"/>
    <s v="CNU338BQZV"/>
    <s v="LN13967"/>
    <d v="2013-10-16T00:00:00"/>
    <n v="1755"/>
    <s v="SAMUEL PEREDO"/>
    <n v="10"/>
    <s v="PORTACAMP DTI-U"/>
    <x v="2"/>
    <x v="0"/>
  </r>
  <r>
    <n v="336"/>
    <x v="10"/>
    <x v="1"/>
    <s v="YPFBTR-NOT2023-C4-078"/>
    <s v="1220001820"/>
    <s v="LPT525"/>
    <s v="MALAS CONDICIONES"/>
    <x v="8"/>
    <x v="1"/>
    <x v="34"/>
    <s v="CNU338BR5R"/>
    <s v="LN13967"/>
    <d v="2013-10-15T00:00:00"/>
    <n v="1755"/>
    <s v="SAMUEL PEREDO"/>
    <n v="10"/>
    <s v="PORTACAMP DTI-U"/>
    <x v="2"/>
    <x v="0"/>
  </r>
  <r>
    <n v="342"/>
    <x v="10"/>
    <x v="1"/>
    <s v="YPFBTR-NOT2023-C4-085"/>
    <s v="1220001797"/>
    <s v="LPT502"/>
    <s v="MALAS CONDICIONES"/>
    <x v="8"/>
    <x v="1"/>
    <x v="34"/>
    <s v="CNU338BR47"/>
    <s v="LN13892"/>
    <d v="2013-10-15T00:00:00"/>
    <n v="1755"/>
    <s v="SAMUEL PEREDO"/>
    <n v="10"/>
    <s v="PORTACAMP DTI-U"/>
    <x v="2"/>
    <x v="0"/>
  </r>
  <r>
    <n v="344"/>
    <x v="10"/>
    <x v="1"/>
    <s v="YPFBTR-NOT2023-C4-087"/>
    <s v="1220001745"/>
    <s v="LPT446"/>
    <s v="MALAS CONDICIONES"/>
    <x v="8"/>
    <x v="1"/>
    <x v="34"/>
    <s v="CNU338BQY7"/>
    <s v="LN13892"/>
    <d v="2013-10-16T00:00:00"/>
    <n v="1755"/>
    <s v="SAMUEL PEREDO"/>
    <n v="10"/>
    <s v="PORTACAMP DTI-U"/>
    <x v="2"/>
    <x v="0"/>
  </r>
  <r>
    <n v="346"/>
    <x v="10"/>
    <x v="1"/>
    <s v="YPFBTR-NOT2023-C4-089"/>
    <n v="1220001634"/>
    <s v="LPT295"/>
    <s v="MALAS CONDICIONES"/>
    <x v="8"/>
    <x v="1"/>
    <x v="34"/>
    <s v="CNU338BR4W"/>
    <s v="LN14012"/>
    <d v="2013-10-15T00:00:00"/>
    <n v="1755"/>
    <s v="SAMUEL PEREDO"/>
    <n v="10"/>
    <s v="PORTACAMP DTI-U"/>
    <x v="2"/>
    <x v="0"/>
  </r>
  <r>
    <n v="358"/>
    <x v="10"/>
    <x v="1"/>
    <s v="YPFBTR-NOT2023-C4-101"/>
    <s v="1220001725"/>
    <s v="LPT425"/>
    <s v="MALAS CONDICIONES"/>
    <x v="8"/>
    <x v="1"/>
    <x v="34"/>
    <s v="CNU338BQQH"/>
    <s v="LN13892"/>
    <d v="2013-10-15T00:00:00"/>
    <n v="1755"/>
    <s v="SAMUEL PEREDO"/>
    <n v="10"/>
    <s v="PORTACAMP DTI-U"/>
    <x v="2"/>
    <x v="0"/>
  </r>
  <r>
    <n v="359"/>
    <x v="10"/>
    <x v="1"/>
    <s v="YPFBTR-NOT2023-C4-102"/>
    <s v="1220001811"/>
    <s v="LPT516"/>
    <s v="MALAS CONDICIONES"/>
    <x v="8"/>
    <x v="1"/>
    <x v="34"/>
    <s v="CNU338BR1H"/>
    <s v="LN13967"/>
    <d v="2013-10-16T00:00:00"/>
    <n v="1755"/>
    <s v="SAMUEL PEREDO"/>
    <n v="10"/>
    <s v="PORTACAMP DTI-U"/>
    <x v="2"/>
    <x v="0"/>
  </r>
  <r>
    <n v="361"/>
    <x v="10"/>
    <x v="1"/>
    <s v="YPFBTR-NOT2023-C4-105"/>
    <s v="1220001813"/>
    <s v="LPT518"/>
    <s v="MALAS CONDICIONES"/>
    <x v="8"/>
    <x v="1"/>
    <x v="34"/>
    <s v="CNU338BR1T"/>
    <s v="LN13892"/>
    <d v="2013-10-16T00:00:00"/>
    <n v="1755"/>
    <s v="SAMUEL PEREDO"/>
    <n v="10"/>
    <s v="PORTACAMP DTI-U"/>
    <x v="2"/>
    <x v="0"/>
  </r>
  <r>
    <n v="369"/>
    <x v="10"/>
    <x v="1"/>
    <s v="YPFBTR-NOT2023-C4-113"/>
    <s v="1220001777"/>
    <s v="LPT481"/>
    <s v="MALAS CONDICIONES"/>
    <x v="8"/>
    <x v="1"/>
    <x v="34"/>
    <s v="CNU338BQQN"/>
    <s v="LN13892"/>
    <d v="2013-10-15T00:00:00"/>
    <n v="1755"/>
    <s v="SAMUEL PEREDO"/>
    <n v="10"/>
    <s v="PORTACAMP DTI-U"/>
    <x v="2"/>
    <x v="0"/>
  </r>
  <r>
    <n v="370"/>
    <x v="10"/>
    <x v="1"/>
    <s v="YPFBTR-NOT2023-C4-114"/>
    <s v="1220001806"/>
    <s v="LPT511"/>
    <s v="MALAS CONDICIONES"/>
    <x v="8"/>
    <x v="1"/>
    <x v="34"/>
    <s v="CNU338BQTY"/>
    <s v="LN13967"/>
    <d v="2013-10-16T00:00:00"/>
    <n v="1755"/>
    <s v="SAMUEL PEREDO"/>
    <n v="10"/>
    <s v="PORTACAMP DTI-U"/>
    <x v="2"/>
    <x v="0"/>
  </r>
  <r>
    <n v="371"/>
    <x v="10"/>
    <x v="1"/>
    <s v="YPFBTR-NOT2023-C4-115"/>
    <s v="1220001729"/>
    <s v="LPT429"/>
    <s v="MALAS CONDICIONES"/>
    <x v="8"/>
    <x v="1"/>
    <x v="34"/>
    <s v="CNU338BQRQ"/>
    <s v="LN13892"/>
    <d v="2013-10-15T00:00:00"/>
    <n v="1755"/>
    <s v="SAMUEL PEREDO"/>
    <n v="10"/>
    <s v="PORTACAMP DTI-U"/>
    <x v="2"/>
    <x v="0"/>
  </r>
  <r>
    <n v="373"/>
    <x v="10"/>
    <x v="1"/>
    <s v="YPFBTR-NOT2023-C4-117"/>
    <s v="1220001807"/>
    <s v="LPT512"/>
    <s v="MALAS CONDICIONES"/>
    <x v="8"/>
    <x v="1"/>
    <x v="34"/>
    <s v="CNU338BQXH"/>
    <s v="LN13967"/>
    <d v="2013-10-16T00:00:00"/>
    <n v="1755"/>
    <s v="SAMUEL PEREDO"/>
    <n v="10"/>
    <s v="PORTACAMP DTI-U"/>
    <x v="2"/>
    <x v="0"/>
  </r>
  <r>
    <n v="374"/>
    <x v="10"/>
    <x v="1"/>
    <s v="YPFBTR-NOT2023-C4-118"/>
    <s v="1220001809"/>
    <s v="LPT514"/>
    <s v="MALAS CONDICIONES"/>
    <x v="8"/>
    <x v="1"/>
    <x v="34"/>
    <s v="CNU338BR0X"/>
    <s v="LN13892"/>
    <d v="2013-10-16T00:00:00"/>
    <n v="1755"/>
    <s v="SAMUEL PEREDO"/>
    <n v="10"/>
    <s v="PORTACAMP DTI-U"/>
    <x v="2"/>
    <x v="0"/>
  </r>
  <r>
    <n v="375"/>
    <x v="10"/>
    <x v="1"/>
    <s v="YPFBTR-NOT2023-C4-119"/>
    <s v="1220001778"/>
    <s v="LPT482"/>
    <s v="MALAS CONDICIONES"/>
    <x v="8"/>
    <x v="1"/>
    <x v="34"/>
    <s v="CNU338BR2S"/>
    <s v="LN13892"/>
    <d v="2013-10-15T00:00:00"/>
    <n v="1755"/>
    <s v="SAMUEL PEREDO"/>
    <n v="10"/>
    <s v="PORTACAMP DTI-U"/>
    <x v="2"/>
    <x v="0"/>
  </r>
  <r>
    <n v="376"/>
    <x v="10"/>
    <x v="1"/>
    <s v="YPFBTR-NOT2023-C4-120"/>
    <s v="1220001829"/>
    <s v="LPT534"/>
    <s v="MALAS CONDICIONES"/>
    <x v="8"/>
    <x v="1"/>
    <x v="34"/>
    <s v="CNU3459R7G"/>
    <s v="LN14203"/>
    <d v="2013-12-19T00:00:00"/>
    <n v="1755"/>
    <s v="SAMUEL PEREDO"/>
    <n v="10"/>
    <s v="PORTACAMP DTI-U"/>
    <x v="2"/>
    <x v="0"/>
  </r>
  <r>
    <n v="382"/>
    <x v="10"/>
    <x v="1"/>
    <s v="YPFBTR-NOT2023-C4-126"/>
    <s v="1220003652"/>
    <s v="LPT440"/>
    <s v="MALAS CONDICIONES"/>
    <x v="8"/>
    <x v="1"/>
    <x v="34"/>
    <s v="CNU338BR2Z"/>
    <s v="LN14012"/>
    <d v="2013-10-15T00:00:00"/>
    <n v="1755"/>
    <s v="SAMUEL PEREDO"/>
    <n v="10"/>
    <s v="PORTACAMP DTI-U"/>
    <x v="2"/>
    <x v="0"/>
  </r>
  <r>
    <n v="384"/>
    <x v="10"/>
    <x v="1"/>
    <s v="YPFBTR-NOT2023-C4-128"/>
    <s v="1220001787"/>
    <s v="LPT492"/>
    <s v="MALAS CONDICIONES"/>
    <x v="8"/>
    <x v="1"/>
    <x v="34"/>
    <s v="CNU338BR6Z"/>
    <s v="LN13892"/>
    <d v="2013-10-15T00:00:00"/>
    <n v="1755"/>
    <s v="SAMUEL PEREDO"/>
    <n v="10"/>
    <s v="PORTACAMP DTI-U"/>
    <x v="2"/>
    <x v="0"/>
  </r>
  <r>
    <n v="392"/>
    <x v="10"/>
    <x v="1"/>
    <s v="YPFBTR-NOT2023-C4-137"/>
    <s v="1220001824"/>
    <s v="LPT529"/>
    <s v="MALAS CONDICIONES"/>
    <x v="8"/>
    <x v="1"/>
    <x v="34"/>
    <s v="CNU3459QYM"/>
    <s v="LN14203"/>
    <d v="2013-12-18T00:00:00"/>
    <n v="1755"/>
    <s v="SAMUEL PEREDO"/>
    <n v="10"/>
    <s v="PORTACAMP DTI-U"/>
    <x v="2"/>
    <x v="0"/>
  </r>
  <r>
    <n v="393"/>
    <x v="10"/>
    <x v="1"/>
    <s v="YPFBTR-NOT2023-C4-138"/>
    <s v="1220001751"/>
    <s v="LPT454"/>
    <s v="MALAS CONDICIONES"/>
    <x v="8"/>
    <x v="1"/>
    <x v="34"/>
    <s v="CNU338BQVN"/>
    <s v="LN13892"/>
    <d v="2013-10-15T00:00:00"/>
    <n v="1755"/>
    <s v="SAMUEL PEREDO"/>
    <n v="10"/>
    <s v="PORTACAMP DTI-U"/>
    <x v="2"/>
    <x v="0"/>
  </r>
  <r>
    <n v="394"/>
    <x v="10"/>
    <x v="1"/>
    <s v="YPFBTR-NOT2023-C4-139"/>
    <s v="1220001799"/>
    <s v="LPT504"/>
    <s v="MALAS CONDICIONES"/>
    <x v="8"/>
    <x v="1"/>
    <x v="34"/>
    <s v="CNU338BQZ5"/>
    <s v="LN13892"/>
    <d v="2013-10-15T00:00:00"/>
    <n v="1927"/>
    <s v="SAMUEL PEREDO"/>
    <n v="10"/>
    <s v="PORTACAMP DTI-U"/>
    <x v="2"/>
    <x v="0"/>
  </r>
  <r>
    <n v="397"/>
    <x v="10"/>
    <x v="1"/>
    <s v="YPFBTR-NOT2023-C4-142"/>
    <s v="1220001781"/>
    <s v="LPT486"/>
    <s v="MALAS CONDICIONES"/>
    <x v="8"/>
    <x v="1"/>
    <x v="34"/>
    <s v="CNU338BQV3"/>
    <s v="LN13892"/>
    <d v="2013-10-16T00:00:00"/>
    <n v="1755"/>
    <s v="SAMUEL PEREDO"/>
    <n v="10"/>
    <s v="PORTACAMP DTI-U"/>
    <x v="2"/>
    <x v="0"/>
  </r>
  <r>
    <n v="400"/>
    <x v="10"/>
    <x v="1"/>
    <s v="YPFBTR-NOT2023-C4-145"/>
    <s v="1220001763"/>
    <s v="LPT467"/>
    <s v="MALAS CONDICIONES"/>
    <x v="8"/>
    <x v="1"/>
    <x v="34"/>
    <s v="CNU338BR4C"/>
    <s v="LN13892"/>
    <d v="2013-10-15T00:00:00"/>
    <n v="1755"/>
    <s v="SAMUEL PEREDO"/>
    <n v="10"/>
    <s v="PORTACAMP DTI-U"/>
    <x v="2"/>
    <x v="0"/>
  </r>
  <r>
    <n v="441"/>
    <x v="10"/>
    <x v="1"/>
    <s v="YPFBTR-NOT2023-C4-190"/>
    <s v="1220001754"/>
    <s v="LPT457"/>
    <s v="MALAS CONDICIONES"/>
    <x v="8"/>
    <x v="1"/>
    <x v="34"/>
    <s v="CNU338BQSD"/>
    <s v="LN13967"/>
    <d v="2013-10-15T00:00:00"/>
    <n v="1755"/>
    <s v="SAMUEL PEREDO"/>
    <n v="10"/>
    <s v="PORTACAMP DTI-U"/>
    <x v="2"/>
    <x v="0"/>
  </r>
  <r>
    <n v="442"/>
    <x v="10"/>
    <x v="1"/>
    <s v="YPFBTR-NOT2023-C4-191"/>
    <s v="1220001748"/>
    <s v="LPT449"/>
    <s v="MALAS CONDICIONES"/>
    <x v="8"/>
    <x v="1"/>
    <x v="34"/>
    <s v="CNU338BR6W"/>
    <s v="LN13892"/>
    <d v="2013-10-15T00:00:00"/>
    <n v="1755"/>
    <s v="SAMUEL PEREDO"/>
    <n v="10"/>
    <s v="PORTACAMP DTI-U"/>
    <x v="2"/>
    <x v="0"/>
  </r>
  <r>
    <n v="444"/>
    <x v="10"/>
    <x v="1"/>
    <s v="YPFBTR-NOT2023-C4-193"/>
    <s v="1220001792"/>
    <s v="LPT497"/>
    <s v="MALAS CONDICIONES"/>
    <x v="8"/>
    <x v="1"/>
    <x v="34"/>
    <s v="CNU3459QZ0"/>
    <s v="LN14203"/>
    <d v="2013-12-19T00:00:00"/>
    <n v="1755"/>
    <s v="SAMUEL PEREDO"/>
    <n v="10"/>
    <s v="PORTACAMP DTI-U"/>
    <x v="2"/>
    <x v="0"/>
  </r>
  <r>
    <n v="445"/>
    <x v="10"/>
    <x v="1"/>
    <s v="YPFBTR-NOT2023-C4-194"/>
    <s v="1220001767"/>
    <s v="LPT471"/>
    <s v="MALAS CONDICIONES"/>
    <x v="8"/>
    <x v="1"/>
    <x v="34"/>
    <s v="CNU338BR40"/>
    <s v="LN13892"/>
    <d v="2013-10-15T00:00:00"/>
    <n v="1755"/>
    <s v="SAMUEL PEREDO"/>
    <n v="10"/>
    <s v="PORTACAMP DTI-U"/>
    <x v="2"/>
    <x v="0"/>
  </r>
  <r>
    <n v="447"/>
    <x v="10"/>
    <x v="1"/>
    <s v="YPFBTR-NOT2023-C4-196"/>
    <s v="1220001773"/>
    <s v="LPT477"/>
    <s v="MALAS CONDICIONES"/>
    <x v="8"/>
    <x v="1"/>
    <x v="34"/>
    <s v="CNU338BQTC"/>
    <s v="LN13892"/>
    <d v="2013-10-15T00:00:00"/>
    <n v="1755"/>
    <s v="SAMUEL PEREDO"/>
    <n v="10"/>
    <s v="PORTACAMP DTI-U"/>
    <x v="2"/>
    <x v="0"/>
  </r>
  <r>
    <n v="450"/>
    <x v="10"/>
    <x v="1"/>
    <s v="YPFBTR-NOT2023-C4-199"/>
    <s v="1220001735"/>
    <s v="LPT435"/>
    <s v="MALAS CONDICIONES"/>
    <x v="8"/>
    <x v="1"/>
    <x v="34"/>
    <s v="CNU338BR11"/>
    <s v="LN13892"/>
    <d v="2013-10-15T00:00:00"/>
    <n v="1755"/>
    <s v="SAMUEL PEREDO"/>
    <n v="10"/>
    <s v="PORTACAMP DTI-U"/>
    <x v="2"/>
    <x v="0"/>
  </r>
  <r>
    <n v="454"/>
    <x v="10"/>
    <x v="1"/>
    <s v="YPFBTR-NOT2023-C4-203"/>
    <s v="1220001795"/>
    <s v="LPT500"/>
    <s v="MALAS CONDICIONES"/>
    <x v="8"/>
    <x v="1"/>
    <x v="34"/>
    <s v="CNU338BQYN"/>
    <s v="LN13892"/>
    <d v="2013-10-15T00:00:00"/>
    <n v="1755"/>
    <s v="SAMUEL PEREDO"/>
    <n v="10"/>
    <s v="PORTACAMP DTI-U"/>
    <x v="2"/>
    <x v="0"/>
  </r>
  <r>
    <n v="457"/>
    <x v="10"/>
    <x v="1"/>
    <s v="YPFBTR-NOT2023-C4-206"/>
    <s v="1220001727"/>
    <s v="LPT427"/>
    <s v="MALAS CONDICIONES"/>
    <x v="8"/>
    <x v="2"/>
    <x v="34"/>
    <s v="CNU338BQYH"/>
    <s v="LN13892"/>
    <d v="2013-10-15T00:00:00"/>
    <n v="1755"/>
    <s v="SAMUEL PEREDO"/>
    <n v="10"/>
    <s v="PORTACAMP DTI-U"/>
    <x v="2"/>
    <x v="0"/>
  </r>
  <r>
    <n v="458"/>
    <x v="10"/>
    <x v="1"/>
    <s v="YPFBTR-NOT2023-C4-207"/>
    <s v="1220001788"/>
    <s v="LPT493"/>
    <s v="MALAS CONDICIONES"/>
    <x v="8"/>
    <x v="1"/>
    <x v="34"/>
    <s v="CNU338BQSR"/>
    <s v="LN13967"/>
    <d v="2013-10-15T00:00:00"/>
    <n v="1755"/>
    <s v="SAMUEL PEREDO"/>
    <n v="10"/>
    <s v="PORTACAMP DTI-U"/>
    <x v="2"/>
    <x v="0"/>
  </r>
  <r>
    <n v="459"/>
    <x v="10"/>
    <x v="1"/>
    <s v="YPFBTR-NOT2023-C4-208"/>
    <s v="1220001772"/>
    <s v="LPT476"/>
    <s v="MALAS CONDICIONES"/>
    <x v="8"/>
    <x v="1"/>
    <x v="34"/>
    <s v="CNU338BQZG"/>
    <s v="LN13892"/>
    <d v="2013-10-15T00:00:00"/>
    <n v="1755"/>
    <s v="SAMUEL PEREDO"/>
    <n v="10"/>
    <s v="PORTACAMP DTI-U"/>
    <x v="2"/>
    <x v="0"/>
  </r>
  <r>
    <n v="462"/>
    <x v="10"/>
    <x v="1"/>
    <s v="YPFBTR-NOT2023-C4-211"/>
    <s v="1220001720"/>
    <s v="LPT420"/>
    <s v="MALAS CONDICIONES"/>
    <x v="8"/>
    <x v="1"/>
    <x v="34"/>
    <s v="CNU338BR6L"/>
    <s v="LN13892"/>
    <d v="2013-10-15T00:00:00"/>
    <n v="1755"/>
    <s v="SAMUEL PEREDO"/>
    <n v="10"/>
    <s v="PORTACAMP DTI-U"/>
    <x v="2"/>
    <x v="0"/>
  </r>
  <r>
    <n v="463"/>
    <x v="10"/>
    <x v="1"/>
    <s v="YPFBTR-NOT2023-C4-212"/>
    <s v="1220001747"/>
    <s v="LPT448"/>
    <s v="MALAS CONDICIONES"/>
    <x v="8"/>
    <x v="1"/>
    <x v="34"/>
    <s v="CNU338BR57"/>
    <s v="LN13892"/>
    <d v="2013-10-15T00:00:00"/>
    <n v="1755"/>
    <s v="SAMUEL PEREDO"/>
    <n v="10"/>
    <s v="PORTACAMP DTI-U"/>
    <x v="2"/>
    <x v="0"/>
  </r>
  <r>
    <n v="411"/>
    <x v="10"/>
    <x v="1"/>
    <s v="YPFBTR-NOT2023-C4-157"/>
    <s v="1220001724"/>
    <s v="LPT424"/>
    <s v="MALAS CONDICIONES"/>
    <x v="8"/>
    <x v="1"/>
    <x v="34"/>
    <s v="CNU338BR5V"/>
    <s v="LN13892"/>
    <d v="2013-10-16T00:00:00"/>
    <n v="1755"/>
    <s v="SAMUEL PEREDO"/>
    <n v="12"/>
    <s v="PORTACAMP DTI-U"/>
    <x v="2"/>
    <x v="0"/>
  </r>
  <r>
    <n v="412"/>
    <x v="10"/>
    <x v="1"/>
    <s v="YPFBTR-NOT2023-C4-158"/>
    <s v="1220001803"/>
    <s v="LPT508"/>
    <s v="MALAS CONDICIONES"/>
    <x v="8"/>
    <x v="1"/>
    <x v="34"/>
    <s v="CNU338BQSJ"/>
    <s v="LN13967"/>
    <d v="2013-10-16T00:00:00"/>
    <n v="1755"/>
    <s v="SAMUEL PEREDO"/>
    <n v="12"/>
    <s v="PORTACAMP DTI-U"/>
    <x v="2"/>
    <x v="0"/>
  </r>
  <r>
    <n v="418"/>
    <x v="10"/>
    <x v="1"/>
    <s v="YPFBTR-NOT2023-C4-164"/>
    <s v="1220001800"/>
    <s v="LPT505"/>
    <s v="MALAS CONDICIONES"/>
    <x v="8"/>
    <x v="1"/>
    <x v="34"/>
    <s v="CNU338BR0T"/>
    <s v="LN13967"/>
    <d v="2013-10-16T00:00:00"/>
    <n v="1755"/>
    <s v="SAMUEL PEREDO"/>
    <n v="12"/>
    <s v="PORTACAMP DTI-U"/>
    <x v="2"/>
    <x v="0"/>
  </r>
  <r>
    <n v="426"/>
    <x v="10"/>
    <x v="1"/>
    <s v="YPFBTR-NOT2023-C4-172"/>
    <s v="1220001783"/>
    <s v="LPT488"/>
    <s v="MALAS CONDICIONES"/>
    <x v="8"/>
    <x v="1"/>
    <x v="34"/>
    <s v="CNU338BQV6"/>
    <s v="LN13892"/>
    <d v="2013-10-16T00:00:00"/>
    <n v="1755"/>
    <s v="SAMUEL PEREDO"/>
    <n v="12"/>
    <s v="PORTACAMP DTI-U"/>
    <x v="2"/>
    <x v="0"/>
  </r>
  <r>
    <n v="428"/>
    <x v="10"/>
    <x v="1"/>
    <s v="YPFBTR-NOT2023-C4-174"/>
    <s v="1220001756"/>
    <s v="LPT459"/>
    <s v="MALAS CONDICIONES"/>
    <x v="8"/>
    <x v="1"/>
    <x v="34"/>
    <s v="CNU338BR32"/>
    <s v="LN13967"/>
    <d v="2013-10-16T00:00:00"/>
    <n v="1755"/>
    <s v="SAMUEL PEREDO"/>
    <n v="12"/>
    <s v="PORTACAMP DTI-U"/>
    <x v="2"/>
    <x v="0"/>
  </r>
  <r>
    <n v="429"/>
    <x v="10"/>
    <x v="1"/>
    <s v="YPFBTR-NOT2023-C4-175"/>
    <s v="1220001801"/>
    <s v="LPT506"/>
    <s v="MALAS CONDICIONES"/>
    <x v="8"/>
    <x v="1"/>
    <x v="34"/>
    <s v="CNU338BQQV"/>
    <s v="LN13967"/>
    <d v="2013-10-16T00:00:00"/>
    <n v="1755"/>
    <s v="SAMUEL PEREDO"/>
    <n v="12"/>
    <s v="PORTACAMP DTI-U"/>
    <x v="2"/>
    <x v="0"/>
  </r>
  <r>
    <n v="436"/>
    <x v="10"/>
    <x v="1"/>
    <s v="YPFBTR-NOT2023-C4-185"/>
    <s v="1220001733"/>
    <s v="LPT433"/>
    <s v="MALAS CONDICIONES"/>
    <x v="8"/>
    <x v="1"/>
    <x v="34"/>
    <s v="CNU338BR26"/>
    <s v="LN13892"/>
    <d v="2013-10-16T00:00:00"/>
    <n v="1755"/>
    <s v="SAMUEL PEREDO"/>
    <n v="12"/>
    <s v="PORTACAMP DTI-U"/>
    <x v="2"/>
    <x v="0"/>
  </r>
  <r>
    <n v="437"/>
    <x v="10"/>
    <x v="1"/>
    <s v="YPFBTR-NOT2023-C4-186"/>
    <s v="1220001810"/>
    <s v="LPT515"/>
    <s v="MALAS CONDICIONES"/>
    <x v="8"/>
    <x v="1"/>
    <x v="34"/>
    <s v="CNU338BR1D"/>
    <s v="LN13967"/>
    <d v="2013-10-16T00:00:00"/>
    <n v="1755"/>
    <s v="SAMUEL PEREDO"/>
    <n v="12"/>
    <s v="PORTACAMP DTI-U"/>
    <x v="2"/>
    <x v="0"/>
  </r>
  <r>
    <n v="456"/>
    <x v="10"/>
    <x v="1"/>
    <s v="YPFBTR-NOT2023-C4-205"/>
    <s v="1220001768"/>
    <s v="LPT472"/>
    <s v="MALAS CONDICIONES"/>
    <x v="8"/>
    <x v="1"/>
    <x v="34"/>
    <s v="CNU338BQXP"/>
    <s v="LN13892"/>
    <d v="2013-10-16T00:00:00"/>
    <n v="1755"/>
    <s v="SAMUEL PEREDO"/>
    <n v="12"/>
    <s v="PORTACAMP DTI-U"/>
    <x v="2"/>
    <x v="0"/>
  </r>
  <r>
    <n v="250"/>
    <x v="6"/>
    <x v="1"/>
    <s v="YPFBTR-CPU2012-C3-005"/>
    <m/>
    <s v="CPQ-034"/>
    <s v="MALAS CONDICIONES"/>
    <x v="5"/>
    <x v="5"/>
    <x v="35"/>
    <s v="6Y2AKN8ZG02X"/>
    <s v="LN1243"/>
    <d v="2003-04-16T00:00:00"/>
    <n v="1375"/>
    <s v="SAMUEL PEREDO"/>
    <n v="9"/>
    <s v="PORTACAMP DTI-U"/>
    <x v="12"/>
    <x v="0"/>
  </r>
  <r>
    <n v="607"/>
    <x v="1"/>
    <x v="1"/>
    <s v="YPFBTR-IMP2020-C4-036"/>
    <m/>
    <s v="IMP-027"/>
    <s v="MALAS CONDICIONES"/>
    <x v="1"/>
    <x v="3"/>
    <x v="36"/>
    <s v="FSRY000587"/>
    <s v="LN2243"/>
    <d v="2004-11-26T00:00:00"/>
    <n v="445"/>
    <s v="SAMUEL PEREDO"/>
    <n v="3"/>
    <s v="PORTACAMP DTI-U"/>
    <x v="13"/>
    <x v="0"/>
  </r>
  <r>
    <n v="634"/>
    <x v="1"/>
    <x v="1"/>
    <s v="YPFBTR-IMP2020-C4-004"/>
    <m/>
    <s v="IMP-025"/>
    <s v="MALAS CONDICIONES"/>
    <x v="1"/>
    <x v="1"/>
    <x v="37"/>
    <s v="SG38P67017"/>
    <s v="LN2156"/>
    <d v="2004-10-19T00:00:00"/>
    <n v="1955"/>
    <s v="SAMUEL PEREDO"/>
    <n v="13"/>
    <s v="PORTACAMP DTI-U"/>
    <x v="13"/>
    <x v="0"/>
  </r>
  <r>
    <n v="609"/>
    <x v="1"/>
    <x v="1"/>
    <s v="TR-IMP2012-C3-0*"/>
    <s v="1220001386"/>
    <s v="IMP-033"/>
    <s v="MALAS CONDICIONES"/>
    <x v="1"/>
    <x v="1"/>
    <x v="38"/>
    <s v="CNCB611503"/>
    <s v="LN2244"/>
    <d v="2004-10-19T00:00:00"/>
    <n v="477"/>
    <s v="SAMUEL PEREDO"/>
    <n v="3"/>
    <s v="PORTACAMP DTI-U"/>
    <x v="13"/>
    <x v="0"/>
  </r>
  <r>
    <n v="649"/>
    <x v="1"/>
    <x v="1"/>
    <s v="YPFBTR-IMP2021-C4-007"/>
    <s v="1220001494"/>
    <s v="IMP-233"/>
    <s v="MALAS CONDICIONES"/>
    <x v="1"/>
    <x v="1"/>
    <x v="39"/>
    <s v="TH0BU5Z02Y"/>
    <s v="LN11612"/>
    <d v="2012-07-13T00:00:00"/>
    <n v="810"/>
    <s v="SAMUEL PEREDO"/>
    <n v="5"/>
    <s v="PORTACAMP DTI-U"/>
    <x v="8"/>
    <x v="0"/>
  </r>
  <r>
    <n v="653"/>
    <x v="1"/>
    <x v="1"/>
    <s v="YPFBTR-IMP2013-C3-009"/>
    <m/>
    <s v="E06IMP003"/>
    <s v="MALAS CONDICIONES"/>
    <x v="1"/>
    <x v="1"/>
    <x v="40"/>
    <s v="MY855680CN"/>
    <s v="LN6047"/>
    <d v="2009-01-13T00:00:00"/>
    <n v="174.7"/>
    <s v="SAMUEL PEREDO"/>
    <n v="1"/>
    <s v="PORTACAMP DTI-U"/>
    <x v="3"/>
    <x v="0"/>
  </r>
  <r>
    <n v="655"/>
    <x v="1"/>
    <x v="1"/>
    <s v="YPFBTR-IMP2012-C3-040"/>
    <s v="1220001117"/>
    <s v="E58IMP005"/>
    <s v="MALAS CONDICIONES"/>
    <x v="1"/>
    <x v="1"/>
    <x v="40"/>
    <s v="MY843680HW"/>
    <s v="LN6047"/>
    <d v="2009-01-13T00:00:00"/>
    <n v="174.7"/>
    <s v="SAMUEL PEREDO"/>
    <n v="1"/>
    <s v="PORTACAMP DTI-U"/>
    <x v="3"/>
    <x v="0"/>
  </r>
  <r>
    <n v="661"/>
    <x v="1"/>
    <x v="1"/>
    <s v="YPFBTR-IMP2015-C2-003"/>
    <s v="1220001563"/>
    <s v="IMP-302"/>
    <s v="MALAS CONDICIONES"/>
    <x v="1"/>
    <x v="1"/>
    <x v="41"/>
    <s v="TH2612206G"/>
    <s v="LN13789"/>
    <d v="2013-07-22T00:00:00"/>
    <n v="409.48"/>
    <s v="SAMUEL PEREDO"/>
    <n v="3"/>
    <s v="PORTACAMP DTI-U"/>
    <x v="2"/>
    <x v="0"/>
  </r>
  <r>
    <n v="677"/>
    <x v="1"/>
    <x v="1"/>
    <s v="YPFBTR-IMP2019-C2-018"/>
    <s v="1220001560"/>
    <s v="IMP-299"/>
    <s v="MALAS CONDICIONES"/>
    <x v="1"/>
    <x v="1"/>
    <x v="41"/>
    <s v="TH26122065"/>
    <s v="LN13789"/>
    <d v="2013-07-22T00:00:00"/>
    <n v="409.48"/>
    <s v="SAMUEL PEREDO"/>
    <n v="3"/>
    <s v="PORTACAMP DTI-U"/>
    <x v="2"/>
    <x v="0"/>
  </r>
  <r>
    <n v="678"/>
    <x v="1"/>
    <x v="1"/>
    <s v="YPFBTR-IMP2019-C2-017"/>
    <s v="1220001435"/>
    <s v="IMP-162"/>
    <s v="MALAS CONDICIONES"/>
    <x v="1"/>
    <x v="1"/>
    <x v="41"/>
    <s v="TH08J220BX"/>
    <s v="LN8557"/>
    <d v="2010-11-04T00:00:00"/>
    <n v="515"/>
    <s v="SAMUEL PEREDO"/>
    <n v="3"/>
    <s v="PORTACAMP DTI-U"/>
    <x v="4"/>
    <x v="0"/>
  </r>
  <r>
    <n v="679"/>
    <x v="1"/>
    <x v="1"/>
    <s v="YPFBTR-IMP2013-C3-010"/>
    <m/>
    <s v="IMP-119"/>
    <s v="MALAS CONDICIONES"/>
    <x v="1"/>
    <x v="1"/>
    <x v="41"/>
    <s v="TH858210HT"/>
    <s v="LN5909"/>
    <d v="2008-12-09T00:00:00"/>
    <n v="501.79"/>
    <s v="SAMUEL PEREDO"/>
    <n v="3"/>
    <s v="PORTACAMP DTI-U"/>
    <x v="0"/>
    <x v="0"/>
  </r>
  <r>
    <n v="1452"/>
    <x v="3"/>
    <x v="0"/>
    <s v="T752"/>
    <n v="1190001488"/>
    <s v="E138TFE001"/>
    <s v="Maalas Condicioes"/>
    <x v="3"/>
    <x v="6"/>
    <x v="42"/>
    <s v="7KBFM028519"/>
    <n v="5512"/>
    <d v="2018-08-18T00:00:00"/>
    <m/>
    <s v="Gustavo Guzman"/>
    <n v="1"/>
    <s v="CASITA"/>
    <x v="14"/>
    <x v="0"/>
  </r>
  <r>
    <n v="797"/>
    <x v="3"/>
    <x v="0"/>
    <s v="T046"/>
    <s v="1150001311"/>
    <s v="TFJ854"/>
    <s v="Maalas Condicioes"/>
    <x v="3"/>
    <x v="6"/>
    <x v="43"/>
    <s v="2FBKG170700"/>
    <n v="12966"/>
    <d v="2013-09-09T00:00:00"/>
    <m/>
    <s v="Gustavo Guzman"/>
    <n v="1"/>
    <s v="EX-MDS"/>
    <x v="2"/>
    <x v="0"/>
  </r>
  <r>
    <n v="1294"/>
    <x v="3"/>
    <x v="0"/>
    <s v="T451"/>
    <s v="1150001418"/>
    <s v="TFJ965"/>
    <s v="Maalas Condicioes"/>
    <x v="3"/>
    <x v="6"/>
    <x v="43"/>
    <s v="3CCKI292219"/>
    <n v="14947"/>
    <d v="2014-03-21T00:00:00"/>
    <n v="25.97"/>
    <s v="Gustavo Guzman"/>
    <n v="1"/>
    <s v="CASITA"/>
    <x v="6"/>
    <x v="0"/>
  </r>
  <r>
    <n v="1295"/>
    <x v="3"/>
    <x v="0"/>
    <s v="T452"/>
    <s v="1150001420"/>
    <s v="S/T"/>
    <s v="Maalas Condicioes"/>
    <x v="3"/>
    <x v="6"/>
    <x v="43"/>
    <s v="3BBKI283205"/>
    <n v="14947"/>
    <d v="2014-03-21T00:00:00"/>
    <n v="25.97"/>
    <s v="Gustavo Guzman"/>
    <n v="1"/>
    <s v="CASITA"/>
    <x v="6"/>
    <x v="0"/>
  </r>
  <r>
    <n v="1296"/>
    <x v="3"/>
    <x v="0"/>
    <s v="T455"/>
    <s v="1150001427"/>
    <s v="TFJ974"/>
    <s v="Maalas Condicioes"/>
    <x v="3"/>
    <x v="6"/>
    <x v="43"/>
    <s v="2LBKH274951"/>
    <n v="14947"/>
    <d v="2015-05-12T00:00:00"/>
    <m/>
    <s v="Gustavo Guzman"/>
    <n v="1"/>
    <s v="CASITA"/>
    <x v="10"/>
    <x v="0"/>
  </r>
  <r>
    <n v="1297"/>
    <x v="3"/>
    <x v="0"/>
    <s v="T456"/>
    <s v="1150001417"/>
    <s v="TFJ964"/>
    <s v="Maalas Condicioes"/>
    <x v="3"/>
    <x v="6"/>
    <x v="43"/>
    <s v="3CCKI292218"/>
    <n v="14947"/>
    <d v="2014-03-21T00:00:00"/>
    <n v="25.97"/>
    <s v="Gustavo Guzman"/>
    <n v="1"/>
    <s v="CASITA"/>
    <x v="6"/>
    <x v="0"/>
  </r>
  <r>
    <n v="1298"/>
    <x v="3"/>
    <x v="0"/>
    <s v="T457"/>
    <s v="1150001416"/>
    <s v="TFJ963"/>
    <s v="Maalas Condicioes"/>
    <x v="3"/>
    <x v="6"/>
    <x v="43"/>
    <s v="3BBKI284655"/>
    <n v="14947"/>
    <d v="2014-03-21T00:00:00"/>
    <n v="25.97"/>
    <s v="Gustavo Guzman"/>
    <n v="1"/>
    <s v="CASITA"/>
    <x v="6"/>
    <x v="0"/>
  </r>
  <r>
    <n v="1299"/>
    <x v="3"/>
    <x v="0"/>
    <s v="T458"/>
    <s v="1150001421"/>
    <s v="TFJ968"/>
    <s v="Maalas Condicioes"/>
    <x v="3"/>
    <x v="6"/>
    <x v="43"/>
    <s v="3CCKI291948"/>
    <n v="14947"/>
    <d v="2014-03-21T00:00:00"/>
    <n v="25.97"/>
    <s v="Gustavo Guzman"/>
    <n v="1"/>
    <s v="CASITA"/>
    <x v="6"/>
    <x v="0"/>
  </r>
  <r>
    <n v="1300"/>
    <x v="3"/>
    <x v="0"/>
    <s v="T459"/>
    <s v="1150001412"/>
    <s v="TFJ959"/>
    <s v="Maalas Condicioes"/>
    <x v="3"/>
    <x v="6"/>
    <x v="43"/>
    <s v="3BBKI284859"/>
    <n v="14947"/>
    <d v="2014-03-21T00:00:00"/>
    <n v="25.97"/>
    <s v="Gustavo Guzman"/>
    <n v="1"/>
    <s v="CASITA"/>
    <x v="6"/>
    <x v="0"/>
  </r>
  <r>
    <n v="1301"/>
    <x v="3"/>
    <x v="0"/>
    <s v="T462"/>
    <s v="1150001410"/>
    <s v="TFJ957"/>
    <s v="Maalas Condicioes"/>
    <x v="3"/>
    <x v="6"/>
    <x v="43"/>
    <s v="3CCKI295973"/>
    <n v="14947"/>
    <d v="2014-03-21T00:00:00"/>
    <n v="25.97"/>
    <s v="Gustavo Guzman"/>
    <n v="1"/>
    <s v="CASITA"/>
    <x v="6"/>
    <x v="0"/>
  </r>
  <r>
    <n v="1302"/>
    <x v="3"/>
    <x v="0"/>
    <s v="T463"/>
    <s v="1150001409"/>
    <s v="TFJ956"/>
    <s v="Maalas Condicioes"/>
    <x v="3"/>
    <x v="6"/>
    <x v="43"/>
    <s v="3CCKI295983"/>
    <n v="14947"/>
    <d v="2014-03-21T00:00:00"/>
    <n v="25.97"/>
    <s v="Gustavo Guzman"/>
    <n v="1"/>
    <s v="CASITA"/>
    <x v="6"/>
    <x v="0"/>
  </r>
  <r>
    <n v="1303"/>
    <x v="3"/>
    <x v="0"/>
    <s v="T464"/>
    <s v="1150001411"/>
    <s v="TFJ958"/>
    <s v="Maalas Condicioes"/>
    <x v="3"/>
    <x v="6"/>
    <x v="43"/>
    <s v="3BBKI284857"/>
    <n v="14947"/>
    <d v="2014-03-21T00:00:00"/>
    <n v="25.97"/>
    <s v="Gustavo Guzman"/>
    <n v="1"/>
    <s v="CASITA"/>
    <x v="6"/>
    <x v="0"/>
  </r>
  <r>
    <n v="1304"/>
    <x v="3"/>
    <x v="0"/>
    <s v="T465"/>
    <s v="1150001431"/>
    <s v="TFJ978"/>
    <s v="Maalas Condicioes"/>
    <x v="3"/>
    <x v="6"/>
    <x v="43"/>
    <s v="2CBKG136654"/>
    <n v="14947"/>
    <d v="2015-05-12T00:00:00"/>
    <m/>
    <s v="Gustavo Guzman"/>
    <n v="1"/>
    <s v="CASITA"/>
    <x v="10"/>
    <x v="0"/>
  </r>
  <r>
    <n v="1305"/>
    <x v="3"/>
    <x v="0"/>
    <s v="T466"/>
    <s v="1150001422"/>
    <s v="TFJ969"/>
    <s v="Maalas Condicioes"/>
    <x v="3"/>
    <x v="6"/>
    <x v="43"/>
    <s v="3BBKI282827"/>
    <n v="14947"/>
    <d v="2014-03-21T00:00:00"/>
    <n v="25.97"/>
    <s v="Gustavo Guzman"/>
    <n v="1"/>
    <s v="CASITA"/>
    <x v="6"/>
    <x v="0"/>
  </r>
  <r>
    <n v="1306"/>
    <x v="3"/>
    <x v="0"/>
    <s v="T471"/>
    <s v="1150001367"/>
    <s v="S/T"/>
    <s v="Maalas Condicioes"/>
    <x v="3"/>
    <x v="6"/>
    <x v="43"/>
    <s v="2ABKG043829"/>
    <n v="12966"/>
    <d v="2013-09-09T00:00:00"/>
    <m/>
    <s v="Gustavo Guzman"/>
    <n v="1"/>
    <s v="CASITA"/>
    <x v="2"/>
    <x v="0"/>
  </r>
  <r>
    <n v="1307"/>
    <x v="3"/>
    <x v="0"/>
    <s v="T472"/>
    <s v="1150001369"/>
    <s v="S/T"/>
    <s v="Maalas Condicioes"/>
    <x v="3"/>
    <x v="6"/>
    <x v="43"/>
    <s v="2ABKG043818"/>
    <n v="12966"/>
    <d v="2013-09-09T00:00:00"/>
    <m/>
    <s v="Gustavo Guzman"/>
    <n v="1"/>
    <s v="CASITA"/>
    <x v="2"/>
    <x v="0"/>
  </r>
  <r>
    <n v="1308"/>
    <x v="3"/>
    <x v="0"/>
    <s v="T473"/>
    <s v="1150001340"/>
    <s v="TFJ883"/>
    <s v="Maalas Condicioes"/>
    <x v="3"/>
    <x v="6"/>
    <x v="43"/>
    <s v="2EBKG158607"/>
    <n v="12966"/>
    <d v="2013-09-09T00:00:00"/>
    <m/>
    <s v="Gustavo Guzman"/>
    <n v="1"/>
    <s v="CASITA"/>
    <x v="2"/>
    <x v="0"/>
  </r>
  <r>
    <n v="1309"/>
    <x v="3"/>
    <x v="0"/>
    <s v="T475"/>
    <s v="1150001339"/>
    <s v="S/T"/>
    <s v="Maalas Condicioes"/>
    <x v="3"/>
    <x v="6"/>
    <x v="43"/>
    <s v="2ABKG046958"/>
    <n v="12966"/>
    <d v="2013-09-09T00:00:00"/>
    <m/>
    <s v="Gustavo Guzman"/>
    <n v="1"/>
    <s v="CASITA"/>
    <x v="2"/>
    <x v="0"/>
  </r>
  <r>
    <n v="1310"/>
    <x v="3"/>
    <x v="0"/>
    <s v="T476"/>
    <s v="1150001337"/>
    <s v="TFJ880"/>
    <s v="Maalas Condicioes"/>
    <x v="3"/>
    <x v="6"/>
    <x v="43"/>
    <s v="2ABKG046959"/>
    <n v="12966"/>
    <d v="2013-09-09T00:00:00"/>
    <m/>
    <s v="Gustavo Guzman"/>
    <n v="1"/>
    <s v="CASITA"/>
    <x v="2"/>
    <x v="0"/>
  </r>
  <r>
    <n v="1311"/>
    <x v="3"/>
    <x v="0"/>
    <s v="T477"/>
    <s v="1150001341"/>
    <s v="TFJ884"/>
    <s v="Maalas Condicioes"/>
    <x v="3"/>
    <x v="6"/>
    <x v="43"/>
    <s v="2EBKG158513"/>
    <n v="12966"/>
    <d v="2013-09-09T00:00:00"/>
    <m/>
    <s v="Gustavo Guzman"/>
    <n v="1"/>
    <s v="CASITA"/>
    <x v="2"/>
    <x v="0"/>
  </r>
  <r>
    <n v="1312"/>
    <x v="3"/>
    <x v="0"/>
    <s v="T481"/>
    <s v="1150001368"/>
    <s v="TFJ911"/>
    <s v="Maalas Condicioes"/>
    <x v="3"/>
    <x v="6"/>
    <x v="43"/>
    <s v="2ABKG043848"/>
    <n v="12966"/>
    <d v="2013-09-09T00:00:00"/>
    <m/>
    <s v="Gustavo Guzman"/>
    <n v="1"/>
    <s v="CASITA"/>
    <x v="2"/>
    <x v="0"/>
  </r>
  <r>
    <n v="1313"/>
    <x v="3"/>
    <x v="0"/>
    <s v="T482"/>
    <s v="1150001289"/>
    <s v="TFJ832"/>
    <s v="Maalas Condicioes"/>
    <x v="3"/>
    <x v="6"/>
    <x v="43"/>
    <s v="1LBLG345769"/>
    <n v="12966"/>
    <d v="2013-09-09T00:00:00"/>
    <m/>
    <s v="Gustavo Guzman"/>
    <n v="1"/>
    <s v="CASITA"/>
    <x v="2"/>
    <x v="0"/>
  </r>
  <r>
    <n v="1314"/>
    <x v="3"/>
    <x v="0"/>
    <s v="T484"/>
    <s v="1150001343"/>
    <s v="S/T"/>
    <s v="Maalas Condicioes"/>
    <x v="3"/>
    <x v="6"/>
    <x v="43"/>
    <s v="2ABKG046964"/>
    <n v="12966"/>
    <d v="2013-09-09T00:00:00"/>
    <m/>
    <s v="Gustavo Guzman"/>
    <n v="1"/>
    <s v="CASITA"/>
    <x v="2"/>
    <x v="0"/>
  </r>
  <r>
    <n v="1315"/>
    <x v="3"/>
    <x v="0"/>
    <s v="T485"/>
    <s v="1150001329"/>
    <s v="TFJ872"/>
    <s v="Maalas Condicioes"/>
    <x v="3"/>
    <x v="6"/>
    <x v="43"/>
    <s v="2EBKG158653"/>
    <n v="12966"/>
    <d v="2013-09-09T00:00:00"/>
    <m/>
    <s v="Gustavo Guzman"/>
    <n v="1"/>
    <s v="CASITA"/>
    <x v="2"/>
    <x v="0"/>
  </r>
  <r>
    <n v="1316"/>
    <x v="3"/>
    <x v="0"/>
    <s v="T486"/>
    <s v="1150001353"/>
    <s v="TFJ896"/>
    <s v="Maalas Condicioes"/>
    <x v="3"/>
    <x v="6"/>
    <x v="43"/>
    <s v="2ABKG041287"/>
    <n v="12966"/>
    <d v="2013-09-09T00:00:00"/>
    <m/>
    <s v="Gustavo Guzman"/>
    <n v="1"/>
    <s v="CASITA"/>
    <x v="2"/>
    <x v="0"/>
  </r>
  <r>
    <n v="1317"/>
    <x v="3"/>
    <x v="0"/>
    <s v="T489"/>
    <s v="1150001290"/>
    <s v="TFJ833"/>
    <s v="Maalas Condicioes"/>
    <x v="3"/>
    <x v="6"/>
    <x v="43"/>
    <s v="1LBLG341734"/>
    <n v="12966"/>
    <d v="2013-09-09T00:00:00"/>
    <m/>
    <s v="Gustavo Guzman"/>
    <n v="1"/>
    <s v="CASITA"/>
    <x v="2"/>
    <x v="0"/>
  </r>
  <r>
    <n v="1318"/>
    <x v="3"/>
    <x v="0"/>
    <s v="T491"/>
    <s v="1150001344"/>
    <s v="S/T"/>
    <s v="Maalas Condicioes"/>
    <x v="3"/>
    <x v="6"/>
    <x v="43"/>
    <s v="2ABKG046949"/>
    <n v="12966"/>
    <d v="2013-09-09T00:00:00"/>
    <m/>
    <s v="Gustavo Guzman"/>
    <n v="1"/>
    <s v="CASITA"/>
    <x v="2"/>
    <x v="0"/>
  </r>
  <r>
    <n v="1461"/>
    <x v="3"/>
    <x v="0"/>
    <s v="T765"/>
    <s v="1150001428"/>
    <s v="S/T"/>
    <s v="Maalas Condicioes"/>
    <x v="3"/>
    <x v="6"/>
    <x v="43"/>
    <s v="2LBKH274949"/>
    <n v="14947"/>
    <d v="2014-07-21T00:00:00"/>
    <m/>
    <s v="Gustavo Guzman"/>
    <n v="1"/>
    <s v="CASITA"/>
    <x v="6"/>
    <x v="0"/>
  </r>
  <r>
    <n v="1462"/>
    <x v="3"/>
    <x v="0"/>
    <s v="T766"/>
    <s v="1150001426"/>
    <s v="S/T"/>
    <s v="Maalas Condicioes"/>
    <x v="3"/>
    <x v="6"/>
    <x v="43"/>
    <s v="2LBKH274950"/>
    <n v="14947"/>
    <d v="2014-07-21T00:00:00"/>
    <m/>
    <s v="Gustavo Guzman"/>
    <n v="1"/>
    <s v="CASITA"/>
    <x v="6"/>
    <x v="0"/>
  </r>
  <r>
    <n v="1460"/>
    <x v="3"/>
    <x v="0"/>
    <s v="T764"/>
    <s v="1150001319"/>
    <s v="S/T"/>
    <s v="Maalas Condicioes"/>
    <x v="3"/>
    <x v="6"/>
    <x v="44"/>
    <s v="2ABKG046041"/>
    <n v="12966"/>
    <d v="2013-09-09T00:00:00"/>
    <m/>
    <s v="Gustavo Guzman"/>
    <n v="1"/>
    <s v="CASITA"/>
    <x v="2"/>
    <x v="0"/>
  </r>
  <r>
    <n v="956"/>
    <x v="3"/>
    <x v="0"/>
    <s v="ANA1"/>
    <s v="1150001447"/>
    <s v="TFJ994"/>
    <s v="Maalas Condicioes"/>
    <x v="3"/>
    <x v="6"/>
    <x v="45"/>
    <s v="2GCKG219020"/>
    <n v="14947"/>
    <d v="2014-07-21T00:00:00"/>
    <m/>
    <s v="Gustavo Guzman"/>
    <n v="1"/>
    <s v="CASITA"/>
    <x v="6"/>
    <x v="0"/>
  </r>
  <r>
    <n v="135"/>
    <x v="8"/>
    <x v="1"/>
    <s v="YPFBTR-MON2021-C4-009"/>
    <s v="1220001913"/>
    <s v="LV-TCM57-188"/>
    <s v="MALAS CONDICIONES"/>
    <x v="6"/>
    <x v="7"/>
    <x v="46"/>
    <s v="V1VPW26"/>
    <s v="LN6945"/>
    <d v="2009-09-15T00:00:00"/>
    <n v="223"/>
    <s v="SAMUEL PEREDO"/>
    <n v="1"/>
    <s v="PORTACAMP DTI-U"/>
    <x v="3"/>
    <x v="0"/>
  </r>
  <r>
    <n v="122"/>
    <x v="8"/>
    <x v="1"/>
    <s v="YPFBTR-MON2013-C2-004"/>
    <s v="1220001927"/>
    <s v="LV-TCM57-91"/>
    <s v="MALAS CONDICIONES"/>
    <x v="6"/>
    <x v="7"/>
    <x v="47"/>
    <s v="V1RGD57"/>
    <s v="LN6089"/>
    <d v="2009-02-12T00:00:00"/>
    <n v="223"/>
    <s v="SAMUEL PEREDO"/>
    <n v="1"/>
    <s v="PORTACAMP DTI-U"/>
    <x v="3"/>
    <x v="0"/>
  </r>
  <r>
    <n v="128"/>
    <x v="8"/>
    <x v="1"/>
    <s v="YPFBTR-MON2019-C2-010"/>
    <s v="1220001922"/>
    <s v="LV-TCM57-52"/>
    <s v="MALAS CONDICIONES"/>
    <x v="6"/>
    <x v="7"/>
    <x v="47"/>
    <s v="V1RGD77"/>
    <s v="LN6089"/>
    <d v="2009-02-11T00:00:00"/>
    <n v="223"/>
    <s v="SAMUEL PEREDO"/>
    <n v="1"/>
    <s v="PORTACAMP DTI-U"/>
    <x v="3"/>
    <x v="0"/>
  </r>
  <r>
    <n v="129"/>
    <x v="8"/>
    <x v="1"/>
    <s v="YPFBTR-MON2019-C2-009"/>
    <s v="1220001923"/>
    <s v="LV-TCM57-61"/>
    <s v="MALAS CONDICIONES"/>
    <x v="6"/>
    <x v="7"/>
    <x v="47"/>
    <s v="V1RGC95"/>
    <s v="LN6089"/>
    <d v="2009-02-11T00:00:00"/>
    <n v="223"/>
    <s v="SAMUEL PEREDO"/>
    <n v="1"/>
    <s v="PORTACAMP DTI-U"/>
    <x v="3"/>
    <x v="0"/>
  </r>
  <r>
    <n v="140"/>
    <x v="8"/>
    <x v="1"/>
    <s v="YPFBTR-MON2013-C3-001"/>
    <s v="1220001924"/>
    <s v="LV-TCM57-62"/>
    <s v="MALAS CONDICIONES"/>
    <x v="6"/>
    <x v="7"/>
    <x v="47"/>
    <s v="V1GDG97"/>
    <s v="LN6089"/>
    <d v="2009-02-12T00:00:00"/>
    <n v="223"/>
    <s v="SAMUEL PEREDO"/>
    <n v="1"/>
    <s v="PORTACAMP DTI-U"/>
    <x v="3"/>
    <x v="0"/>
  </r>
  <r>
    <n v="130"/>
    <x v="8"/>
    <x v="1"/>
    <s v="YPFBTR-MON2021-C4-027"/>
    <m/>
    <s v="MON-032"/>
    <s v="MALAS CONDICIONES"/>
    <x v="6"/>
    <x v="7"/>
    <x v="48"/>
    <s v="V109280"/>
    <s v="LN6414"/>
    <d v="2009-04-29T00:00:00"/>
    <n v="333"/>
    <s v="SAMUEL PEREDO"/>
    <n v="2"/>
    <s v="PORTACAMP DTI-U"/>
    <x v="3"/>
    <x v="0"/>
  </r>
  <r>
    <n v="134"/>
    <x v="8"/>
    <x v="1"/>
    <s v="YPFBTR-MON2021-C4-031"/>
    <m/>
    <s v="MON-030"/>
    <s v="MALAS CONDICIONES"/>
    <x v="6"/>
    <x v="7"/>
    <x v="48"/>
    <s v="V109277"/>
    <s v="LN6414"/>
    <d v="2009-04-29T00:00:00"/>
    <n v="333"/>
    <s v="SAMUEL PEREDO"/>
    <n v="2"/>
    <s v="PORTACAMP DTI-U"/>
    <x v="3"/>
    <x v="0"/>
  </r>
  <r>
    <n v="136"/>
    <x v="8"/>
    <x v="1"/>
    <s v="YPFBTR-MON2021-C4-005"/>
    <s v="1220001908"/>
    <s v="LV-TCM57-179"/>
    <s v="MALAS CONDICIONES"/>
    <x v="6"/>
    <x v="7"/>
    <x v="48"/>
    <s v="V1Y6357"/>
    <s v="LN7265"/>
    <d v="2009-12-11T00:00:00"/>
    <n v="223"/>
    <s v="SAMUEL PEREDO"/>
    <n v="1"/>
    <s v="PORTACAMP DTI-U"/>
    <x v="3"/>
    <x v="0"/>
  </r>
  <r>
    <n v="138"/>
    <x v="8"/>
    <x v="1"/>
    <s v="YPFBTR-MON2021-C4-025"/>
    <m/>
    <s v="MON-028"/>
    <s v="MALAS CONDICIONES"/>
    <x v="6"/>
    <x v="7"/>
    <x v="48"/>
    <s v="V110327"/>
    <s v="LN6414"/>
    <d v="2009-04-29T00:00:00"/>
    <n v="333"/>
    <s v="SAMUEL PEREDO"/>
    <n v="2"/>
    <s v="PORTACAMP DTI-U"/>
    <x v="3"/>
    <x v="0"/>
  </r>
  <r>
    <n v="150"/>
    <x v="8"/>
    <x v="1"/>
    <s v="YPFBTR-MON2021-C4-022"/>
    <m/>
    <s v="MON-020"/>
    <s v="MALAS CONDICIONES"/>
    <x v="6"/>
    <x v="7"/>
    <x v="48"/>
    <s v="V110309"/>
    <s v="LN6414"/>
    <d v="2009-04-29T00:00:00"/>
    <n v="333"/>
    <s v="SAMUEL PEREDO"/>
    <n v="2"/>
    <s v="PORTACAMP DTI-U"/>
    <x v="3"/>
    <x v="0"/>
  </r>
  <r>
    <n v="152"/>
    <x v="8"/>
    <x v="1"/>
    <s v="YPFBTR-MON2021-C4-021"/>
    <m/>
    <s v="MON-027"/>
    <s v="MALAS CONDICIONES"/>
    <x v="6"/>
    <x v="7"/>
    <x v="48"/>
    <s v="V109373"/>
    <s v="LN6414"/>
    <d v="2009-04-29T00:00:00"/>
    <n v="333"/>
    <s v="SAMUEL PEREDO"/>
    <n v="2"/>
    <s v="PORTACAMP DTI-U"/>
    <x v="3"/>
    <x v="0"/>
  </r>
  <r>
    <n v="153"/>
    <x v="8"/>
    <x v="1"/>
    <s v="YPFBTR-MON2021-C4-028"/>
    <m/>
    <s v="MON-031"/>
    <s v="MALAS CONDICIONES"/>
    <x v="6"/>
    <x v="7"/>
    <x v="48"/>
    <s v="V110322"/>
    <s v="LN6414"/>
    <d v="2009-04-29T00:00:00"/>
    <n v="333"/>
    <s v="SAMUEL PEREDO"/>
    <n v="2"/>
    <s v="PORTACAMP DTI-U"/>
    <x v="3"/>
    <x v="0"/>
  </r>
  <r>
    <n v="154"/>
    <x v="8"/>
    <x v="1"/>
    <s v="YPFBTR-MON2021-C4-023"/>
    <m/>
    <s v="MON-018"/>
    <s v="MALAS CONDICIONES"/>
    <x v="6"/>
    <x v="7"/>
    <x v="48"/>
    <s v="V109288"/>
    <s v="LN6414"/>
    <d v="2009-04-29T00:00:00"/>
    <n v="333"/>
    <s v="SAMUEL PEREDO"/>
    <n v="2"/>
    <s v="PORTACAMP DTI-U"/>
    <x v="3"/>
    <x v="0"/>
  </r>
  <r>
    <n v="155"/>
    <x v="8"/>
    <x v="1"/>
    <s v="YPFBTR-MON2021-C4-030"/>
    <m/>
    <s v="MON-029"/>
    <s v="MALAS CONDICIONES"/>
    <x v="6"/>
    <x v="7"/>
    <x v="48"/>
    <s v="V109278"/>
    <s v="LN6414"/>
    <d v="2009-04-29T00:00:00"/>
    <n v="333"/>
    <s v="SAMUEL PEREDO"/>
    <n v="2"/>
    <s v="PORTACAMP DTI-U"/>
    <x v="3"/>
    <x v="0"/>
  </r>
  <r>
    <n v="156"/>
    <x v="8"/>
    <x v="1"/>
    <s v="YPFBTR-MON2021-C4-026"/>
    <m/>
    <s v="MON-019"/>
    <s v="MALAS CONDICIONES"/>
    <x v="6"/>
    <x v="7"/>
    <x v="48"/>
    <s v="V109267"/>
    <s v="LN6414"/>
    <d v="2009-04-29T00:00:00"/>
    <n v="333"/>
    <s v="SAMUEL PEREDO"/>
    <n v="2"/>
    <s v="PORTACAMP DTI-U"/>
    <x v="3"/>
    <x v="0"/>
  </r>
  <r>
    <n v="157"/>
    <x v="8"/>
    <x v="1"/>
    <s v="YPFBTR-MON2021-C4-029"/>
    <m/>
    <s v="MON-017"/>
    <s v="MALAS CONDICIONES"/>
    <x v="6"/>
    <x v="7"/>
    <x v="48"/>
    <s v="V109265"/>
    <s v="LN6414"/>
    <d v="2009-04-29T00:00:00"/>
    <n v="333"/>
    <s v="SAMUEL PEREDO"/>
    <n v="2"/>
    <s v="PORTACAMP DTI-U"/>
    <x v="3"/>
    <x v="0"/>
  </r>
  <r>
    <n v="159"/>
    <x v="8"/>
    <x v="1"/>
    <s v="YPFBTR-MON2021-C4-006"/>
    <s v="1220001916"/>
    <s v="LV-TCM57-196"/>
    <s v="MALAS CONDICIONES"/>
    <x v="6"/>
    <x v="7"/>
    <x v="48"/>
    <s v="V1Y5827"/>
    <s v="LN7265"/>
    <d v="2009-12-11T00:00:00"/>
    <n v="223"/>
    <s v="SAMUEL PEREDO"/>
    <n v="1"/>
    <s v="PORTACAMP DTI-U"/>
    <x v="3"/>
    <x v="0"/>
  </r>
  <r>
    <n v="141"/>
    <x v="8"/>
    <x v="1"/>
    <s v="YPFBTR-MON2019-C2-005"/>
    <s v="1220002038"/>
    <s v="MON-009"/>
    <s v="MALAS CONDICIONES"/>
    <x v="6"/>
    <x v="7"/>
    <x v="49"/>
    <s v="V109291"/>
    <s v="LN6414"/>
    <d v="2009-04-28T00:00:00"/>
    <n v="333"/>
    <s v="SAMUEL PEREDO"/>
    <n v="2"/>
    <s v="PORTACAMP DTI-U"/>
    <x v="3"/>
    <x v="0"/>
  </r>
  <r>
    <n v="124"/>
    <x v="8"/>
    <x v="1"/>
    <s v="YPFBTR-MON2019-C4-006"/>
    <s v="1220001919"/>
    <s v="LV-TCM57-204"/>
    <s v="MALAS CONDICIONES"/>
    <x v="6"/>
    <x v="7"/>
    <x v="50"/>
    <s v="V1Y7106"/>
    <s v="LN7265"/>
    <d v="2009-12-10T00:00:00"/>
    <n v="223"/>
    <s v="SAMUEL PEREDO"/>
    <n v="1"/>
    <s v="PORTACAMP DTI-U"/>
    <x v="3"/>
    <x v="0"/>
  </r>
  <r>
    <n v="146"/>
    <x v="8"/>
    <x v="1"/>
    <s v="YPFBTR-MON2019-C2-014"/>
    <s v="1220001905"/>
    <s v="LV-TCM57-162"/>
    <s v="MALAS CONDICIONES"/>
    <x v="6"/>
    <x v="7"/>
    <x v="51"/>
    <s v="V110316"/>
    <s v="LN7098"/>
    <d v="2009-10-18T00:00:00"/>
    <n v="223"/>
    <s v="SAMUEL PEREDO"/>
    <n v="1"/>
    <s v="PORTACAMP DTI-U"/>
    <x v="3"/>
    <x v="0"/>
  </r>
  <r>
    <n v="144"/>
    <x v="8"/>
    <x v="1"/>
    <s v="YPFBTR-MON2019-C2-004"/>
    <m/>
    <s v="LV-TCM57-186"/>
    <s v="MALAS CONDICIONES"/>
    <x v="6"/>
    <x v="7"/>
    <x v="52"/>
    <s v="VNBBV2M"/>
    <s v="LN10822"/>
    <d v="2011-11-18T00:00:00"/>
    <n v="223"/>
    <s v="SAMUEL PEREDO"/>
    <n v="1"/>
    <s v="PORTACAMP DTI-U"/>
    <x v="1"/>
    <x v="0"/>
  </r>
  <r>
    <n v="142"/>
    <x v="8"/>
    <x v="1"/>
    <s v="YPFBTR-MON2019-C2-016"/>
    <m/>
    <s v="LV-TCM57-205"/>
    <s v="MALAS CONDICIONES"/>
    <x v="6"/>
    <x v="7"/>
    <x v="53"/>
    <s v="VNBBTLZ"/>
    <s v="LN10579"/>
    <d v="2011-11-04T00:00:00"/>
    <n v="223"/>
    <s v="SAMUEL PEREDO"/>
    <n v="1"/>
    <s v="PORTACAMP DTI-U"/>
    <x v="1"/>
    <x v="0"/>
  </r>
  <r>
    <n v="143"/>
    <x v="8"/>
    <x v="1"/>
    <s v="YPFBTR-MON2019-C2-006"/>
    <m/>
    <s v="LV-TCM57-199"/>
    <s v="MALAS CONDICIONES"/>
    <x v="6"/>
    <x v="7"/>
    <x v="53"/>
    <s v="VNBBTLP"/>
    <s v="LN10579"/>
    <d v="2011-11-03T00:00:00"/>
    <n v="223"/>
    <s v="SAMUEL PEREDO"/>
    <n v="1"/>
    <s v="PORTACAMP DTI-U"/>
    <x v="1"/>
    <x v="0"/>
  </r>
  <r>
    <n v="71"/>
    <x v="8"/>
    <x v="1"/>
    <s v="YPFBTR-MON2023-C4-001"/>
    <s v="1220000297"/>
    <s v="COM336"/>
    <s v="MALAS CONDICIONES"/>
    <x v="6"/>
    <x v="1"/>
    <x v="54"/>
    <s v="3CQ146B2F6"/>
    <s v="LN12263"/>
    <d v="2012-09-06T00:00:00"/>
    <n v="271"/>
    <s v="SAMUEL PEREDO"/>
    <n v="2"/>
    <s v="PORTACAMP DTI-U"/>
    <x v="8"/>
    <x v="0"/>
  </r>
  <r>
    <n v="72"/>
    <x v="8"/>
    <x v="1"/>
    <s v="YPFBTR-MON2023-C4-002"/>
    <s v="1220000254"/>
    <s v="COM292"/>
    <s v="MALAS CONDICIONES"/>
    <x v="6"/>
    <x v="1"/>
    <x v="54"/>
    <s v="3CQ146B2F7"/>
    <s v="LN12263"/>
    <d v="2012-09-06T00:00:00"/>
    <n v="272"/>
    <s v="SAMUEL PEREDO"/>
    <n v="2"/>
    <s v="PORTACAMP DTI-U"/>
    <x v="8"/>
    <x v="0"/>
  </r>
  <r>
    <n v="73"/>
    <x v="8"/>
    <x v="1"/>
    <s v="YPFBTR-MON2023-C4-003"/>
    <s v="1220000285"/>
    <s v="COM324"/>
    <s v="MALAS CONDICIONES"/>
    <x v="6"/>
    <x v="1"/>
    <x v="54"/>
    <s v="3CQ146B2LW"/>
    <s v="LN12263"/>
    <d v="2012-09-07T00:00:00"/>
    <n v="273"/>
    <s v="SAMUEL PEREDO"/>
    <n v="2"/>
    <s v="PORTACAMP DTI-U"/>
    <x v="8"/>
    <x v="0"/>
  </r>
  <r>
    <n v="74"/>
    <x v="8"/>
    <x v="1"/>
    <s v="YPFBTR-MON2023-C4-004"/>
    <s v="1220000286"/>
    <s v="COM325"/>
    <s v="MALAS CONDICIONES"/>
    <x v="6"/>
    <x v="1"/>
    <x v="54"/>
    <s v="3CQ146B2M0"/>
    <s v="LN12263"/>
    <d v="2012-09-06T00:00:00"/>
    <n v="274"/>
    <s v="SAMUEL PEREDO"/>
    <n v="2"/>
    <s v="PORTACAMP DTI-U"/>
    <x v="8"/>
    <x v="0"/>
  </r>
  <r>
    <n v="75"/>
    <x v="8"/>
    <x v="1"/>
    <s v="YPFBTR-MON2023-C4-005"/>
    <s v="1220000294"/>
    <s v="COM333"/>
    <s v="MALAS CONDICIONES"/>
    <x v="6"/>
    <x v="1"/>
    <x v="54"/>
    <s v="3CQ146B2N1"/>
    <s v="LN12263"/>
    <d v="2012-09-07T00:00:00"/>
    <n v="275"/>
    <s v="SAMUEL PEREDO"/>
    <n v="2"/>
    <s v="PORTACAMP DTI-U"/>
    <x v="8"/>
    <x v="0"/>
  </r>
  <r>
    <n v="76"/>
    <x v="8"/>
    <x v="1"/>
    <s v="YPFBTR-MON2023-C4-006"/>
    <s v="1220000296"/>
    <s v="COM335"/>
    <s v="MALAS CONDICIONES"/>
    <x v="6"/>
    <x v="1"/>
    <x v="54"/>
    <s v="3CQ146B2N5"/>
    <s v="LN12263"/>
    <d v="2012-09-07T00:00:00"/>
    <n v="276"/>
    <s v="SAMUEL PEREDO"/>
    <n v="2"/>
    <s v="PORTACAMP DTI-U"/>
    <x v="8"/>
    <x v="0"/>
  </r>
  <r>
    <n v="77"/>
    <x v="8"/>
    <x v="1"/>
    <s v="YPFBTR-MON2023-C4-007"/>
    <s v="1220000246"/>
    <s v="COM284"/>
    <s v="MALAS CONDICIONES"/>
    <x v="6"/>
    <x v="1"/>
    <x v="54"/>
    <s v="3CQ146B2N9"/>
    <s v="LN12263"/>
    <d v="2012-09-06T00:00:00"/>
    <n v="277"/>
    <s v="SAMUEL PEREDO"/>
    <n v="2"/>
    <s v="PORTACAMP DTI-U"/>
    <x v="8"/>
    <x v="0"/>
  </r>
  <r>
    <n v="78"/>
    <x v="8"/>
    <x v="1"/>
    <s v="YPFBTR-MON2023-C4-008"/>
    <s v="1220000264"/>
    <s v="COM302"/>
    <s v="MALAS CONDICIONES"/>
    <x v="6"/>
    <x v="1"/>
    <x v="54"/>
    <s v="3CQ146B2NC"/>
    <s v="LN12263"/>
    <d v="2012-09-07T00:00:00"/>
    <n v="278"/>
    <s v="SAMUEL PEREDO"/>
    <n v="2"/>
    <s v="PORTACAMP DTI-U"/>
    <x v="8"/>
    <x v="0"/>
  </r>
  <r>
    <n v="79"/>
    <x v="8"/>
    <x v="1"/>
    <s v="YPFBTR-MON2023-C4-009"/>
    <s v="1220000317"/>
    <s v="COM393"/>
    <s v="MALAS CONDICIONES"/>
    <x v="6"/>
    <x v="1"/>
    <x v="54"/>
    <s v="3CQ146B2NH"/>
    <s v="LN12263"/>
    <d v="2012-09-06T00:00:00"/>
    <n v="279"/>
    <s v="SAMUEL PEREDO"/>
    <n v="2"/>
    <s v="PORTACAMP DTI-U"/>
    <x v="8"/>
    <x v="0"/>
  </r>
  <r>
    <n v="80"/>
    <x v="8"/>
    <x v="1"/>
    <s v="YPFBTR-MON2023-C4-010"/>
    <s v="1220000261"/>
    <s v="COM299"/>
    <s v="MALAS CONDICIONES"/>
    <x v="6"/>
    <x v="1"/>
    <x v="54"/>
    <s v="3CQ146B2NM"/>
    <s v="LN12263"/>
    <d v="2012-09-06T00:00:00"/>
    <n v="280"/>
    <s v="SAMUEL PEREDO"/>
    <n v="2"/>
    <s v="PORTACAMP DTI-U"/>
    <x v="8"/>
    <x v="0"/>
  </r>
  <r>
    <n v="81"/>
    <x v="8"/>
    <x v="1"/>
    <s v="YPFBTR-MON2023-C4-011"/>
    <s v="1220000316"/>
    <s v="COM390"/>
    <s v="MALAS CONDICIONES"/>
    <x v="6"/>
    <x v="1"/>
    <x v="54"/>
    <s v="3CQ146B2NP"/>
    <s v="LN12263"/>
    <d v="2012-09-06T00:00:00"/>
    <n v="281"/>
    <s v="SAMUEL PEREDO"/>
    <n v="2"/>
    <s v="PORTACAMP DTI-U"/>
    <x v="8"/>
    <x v="0"/>
  </r>
  <r>
    <n v="82"/>
    <x v="8"/>
    <x v="1"/>
    <s v="YPFBTR-MON2023-C4-012"/>
    <s v="1220000300"/>
    <s v="COM339"/>
    <s v="MALAS CONDICIONES"/>
    <x v="6"/>
    <x v="1"/>
    <x v="54"/>
    <s v="3CQ146BBPB"/>
    <s v="LN12279"/>
    <d v="2012-08-28T00:00:00"/>
    <n v="282"/>
    <s v="SAMUEL PEREDO"/>
    <n v="2"/>
    <s v="PORTACAMP DTI-U"/>
    <x v="8"/>
    <x v="0"/>
  </r>
  <r>
    <n v="83"/>
    <x v="8"/>
    <x v="1"/>
    <s v="YPFBTR-MON2023-C4-013"/>
    <s v="1220000284"/>
    <s v="COM323"/>
    <s v="MALAS CONDICIONES"/>
    <x v="6"/>
    <x v="1"/>
    <x v="54"/>
    <s v="3CQ146BBQ5"/>
    <s v="LN12279"/>
    <d v="2012-08-28T00:00:00"/>
    <n v="283"/>
    <s v="SAMUEL PEREDO"/>
    <n v="2"/>
    <s v="PORTACAMP DTI-U"/>
    <x v="8"/>
    <x v="0"/>
  </r>
  <r>
    <n v="84"/>
    <x v="8"/>
    <x v="1"/>
    <s v="YPFBTR-MON2023-C4-014"/>
    <s v="1220000306"/>
    <s v="COM345"/>
    <s v="MALAS CONDICIONES"/>
    <x v="6"/>
    <x v="1"/>
    <x v="54"/>
    <s v="3CQ146BBQH"/>
    <s v="LN12263"/>
    <d v="2012-09-06T00:00:00"/>
    <n v="284"/>
    <s v="SAMUEL PEREDO"/>
    <n v="2"/>
    <s v="PORTACAMP DTI-U"/>
    <x v="8"/>
    <x v="0"/>
  </r>
  <r>
    <n v="85"/>
    <x v="8"/>
    <x v="1"/>
    <s v="YPFBTR-MON2023-C4-015"/>
    <s v="1220000301"/>
    <s v="COM340"/>
    <s v="MALAS CONDICIONES"/>
    <x v="6"/>
    <x v="1"/>
    <x v="54"/>
    <s v="3CQ146BBQQ"/>
    <s v="LN12263"/>
    <d v="2012-09-07T00:00:00"/>
    <n v="285"/>
    <s v="SAMUEL PEREDO"/>
    <n v="2"/>
    <s v="PORTACAMP DTI-U"/>
    <x v="8"/>
    <x v="0"/>
  </r>
  <r>
    <n v="86"/>
    <x v="8"/>
    <x v="1"/>
    <s v="YPFBTR-MON2023-C4-016"/>
    <s v="1220000290"/>
    <s v="COM329"/>
    <s v="MALAS CONDICIONES"/>
    <x v="6"/>
    <x v="1"/>
    <x v="54"/>
    <s v="3CQ146BBRQ"/>
    <s v="LN12279"/>
    <d v="2012-08-28T00:00:00"/>
    <n v="286"/>
    <s v="SAMUEL PEREDO"/>
    <n v="2"/>
    <s v="PORTACAMP DTI-U"/>
    <x v="8"/>
    <x v="0"/>
  </r>
  <r>
    <n v="87"/>
    <x v="8"/>
    <x v="1"/>
    <s v="YPFBTR-MON2023-C4-017"/>
    <s v="1220000305"/>
    <s v="COM344"/>
    <s v="MALAS CONDICIONES"/>
    <x v="6"/>
    <x v="1"/>
    <x v="54"/>
    <s v="3CQ146BBRX"/>
    <s v="LN12279"/>
    <d v="2012-08-28T00:00:00"/>
    <n v="287"/>
    <s v="SAMUEL PEREDO"/>
    <n v="2"/>
    <s v="PORTACAMP DTI-U"/>
    <x v="8"/>
    <x v="0"/>
  </r>
  <r>
    <n v="145"/>
    <x v="8"/>
    <x v="1"/>
    <s v="YPFBTR-MON2019-C2-019"/>
    <s v="1220000322"/>
    <s v="COM398"/>
    <s v="MALAS CONDICIONES"/>
    <x v="6"/>
    <x v="1"/>
    <x v="54"/>
    <s v="3CQ146BBQP"/>
    <s v="LN12279"/>
    <d v="2012-08-29T00:00:00"/>
    <n v="223"/>
    <s v="SAMUEL PEREDO"/>
    <n v="1"/>
    <s v="PORTACAMP DTI-U"/>
    <x v="8"/>
    <x v="0"/>
  </r>
  <r>
    <n v="165"/>
    <x v="8"/>
    <x v="1"/>
    <s v="YPFBTR-MON2019-C4-003"/>
    <s v="1220000253"/>
    <s v="COM291"/>
    <s v="MALAS CONDICIONES"/>
    <x v="6"/>
    <x v="1"/>
    <x v="54"/>
    <s v="3CQ146BBRK"/>
    <s v="LN12263"/>
    <d v="2012-09-06T00:00:00"/>
    <n v="223"/>
    <s v="SAMUEL PEREDO"/>
    <n v="1"/>
    <s v="PORTACAMP DTI-U"/>
    <x v="8"/>
    <x v="0"/>
  </r>
  <r>
    <n v="89"/>
    <x v="8"/>
    <x v="1"/>
    <s v="YPFBTR-MON2023-C4-019"/>
    <s v="1220000216"/>
    <s v="COM254"/>
    <s v="MALAS CONDICIONES"/>
    <x v="6"/>
    <x v="1"/>
    <x v="55"/>
    <s v="CNC222NPN7"/>
    <s v="LN12250"/>
    <d v="2012-09-04T00:00:00"/>
    <n v="289"/>
    <s v="SAMUEL PEREDO"/>
    <n v="2"/>
    <s v="PORTACAMP DTI-U"/>
    <x v="8"/>
    <x v="0"/>
  </r>
  <r>
    <n v="126"/>
    <x v="8"/>
    <x v="1"/>
    <s v="YPFBTR-MON2019-C4-002"/>
    <s v="1220002052"/>
    <s v="MON070"/>
    <s v="MALAS CONDICIONES"/>
    <x v="6"/>
    <x v="1"/>
    <x v="56"/>
    <s v="CNC232R3D3"/>
    <s v="LN12370"/>
    <d v="2012-11-13T00:00:00"/>
    <n v="310"/>
    <s v="SAMUEL PEREDO"/>
    <n v="2"/>
    <s v="PORTACAMP DTI-U"/>
    <x v="8"/>
    <x v="0"/>
  </r>
  <r>
    <n v="641"/>
    <x v="1"/>
    <x v="1"/>
    <s v="YPFBTR-IMP2019-C4-007"/>
    <s v="1220001456"/>
    <s v="IMP-191"/>
    <s v="MALAS CONDICIONES"/>
    <x v="1"/>
    <x v="1"/>
    <x v="57"/>
    <s v="BRBFC68RSG"/>
    <s v="LN11170"/>
    <d v="2011-12-28T00:00:00"/>
    <n v="500"/>
    <s v="SAMUEL PEREDO"/>
    <n v="3"/>
    <s v="PORTACAMP DTI-U"/>
    <x v="1"/>
    <x v="0"/>
  </r>
  <r>
    <n v="644"/>
    <x v="1"/>
    <x v="1"/>
    <s v="YPFBTR-IMP2019-C4-009"/>
    <s v="1220001459"/>
    <s v="IMP-194"/>
    <s v="MALAS CONDICIONES"/>
    <x v="1"/>
    <x v="1"/>
    <x v="57"/>
    <s v="BRBFC68RLR"/>
    <s v="LN11170"/>
    <d v="2011-12-28T00:00:00"/>
    <n v="500"/>
    <s v="SAMUEL PEREDO"/>
    <n v="3"/>
    <s v="PORTACAMP DTI-U"/>
    <x v="1"/>
    <x v="0"/>
  </r>
  <r>
    <n v="570"/>
    <x v="1"/>
    <x v="1"/>
    <s v="TR-IMP2012-C3-031"/>
    <s v="1220003541"/>
    <s v="IMP-021"/>
    <s v="MALAS CONDICIONES"/>
    <x v="1"/>
    <x v="1"/>
    <x v="58"/>
    <s v="JPFGD00885"/>
    <s v="LN1866"/>
    <d v="2004-04-20T00:00:00"/>
    <n v="1960"/>
    <s v="SAMUEL PEREDO"/>
    <n v="13"/>
    <s v="PORTACAMP DTI-U"/>
    <x v="13"/>
    <x v="0"/>
  </r>
  <r>
    <n v="571"/>
    <x v="1"/>
    <x v="1"/>
    <s v="TR-IMP2012-C3-037"/>
    <s v="1220003543"/>
    <s v="IMP-024"/>
    <s v="MALAS CONDICIONES"/>
    <x v="1"/>
    <x v="1"/>
    <x v="58"/>
    <s v="JPFGD00032"/>
    <s v="LN1725"/>
    <d v="2003-12-22T00:00:00"/>
    <n v="3455.2"/>
    <s v="SAMUEL PEREDO"/>
    <n v="23"/>
    <s v="PORTACAMP DTI-U"/>
    <x v="12"/>
    <x v="0"/>
  </r>
  <r>
    <n v="621"/>
    <x v="1"/>
    <x v="1"/>
    <s v="TR-IMP2012-C3-029"/>
    <s v="1220003542"/>
    <s v="IMP-023"/>
    <s v="MALAS CONDICIONES"/>
    <x v="1"/>
    <x v="1"/>
    <x v="58"/>
    <s v="CNCY801576"/>
    <s v="LN1866"/>
    <d v="2004-04-20T00:00:00"/>
    <n v="2050.2399999999998"/>
    <s v="SAMUEL PEREDO"/>
    <n v="14"/>
    <s v="PORTACAMP DTI-U"/>
    <x v="13"/>
    <x v="0"/>
  </r>
  <r>
    <n v="645"/>
    <x v="1"/>
    <x v="1"/>
    <s v="YPFBTR-IMP2021-C4-001"/>
    <m/>
    <s v="IMP-067"/>
    <s v="MALAS CONDICIONES"/>
    <x v="1"/>
    <x v="1"/>
    <x v="59"/>
    <s v="JPFGL00176"/>
    <s v="LN2989"/>
    <d v="2005-12-19T00:00:00"/>
    <n v="2435"/>
    <s v="SAMUEL PEREDO"/>
    <n v="16"/>
    <s v="PORTACAMP DTI-U"/>
    <x v="5"/>
    <x v="0"/>
  </r>
  <r>
    <n v="569"/>
    <x v="1"/>
    <x v="1"/>
    <s v="TR-IMP2012-C3-033"/>
    <s v="1220001404"/>
    <s v="IMP-087"/>
    <s v="MALAS CONDICIONES"/>
    <x v="1"/>
    <x v="1"/>
    <x v="59"/>
    <s v="JPSGL06591"/>
    <s v="LN4751"/>
    <d v="2008-01-16T00:00:00"/>
    <n v="1960"/>
    <s v="SAMUEL PEREDO"/>
    <n v="13"/>
    <s v="PORTACAMP DTI-U"/>
    <x v="0"/>
    <x v="0"/>
  </r>
  <r>
    <n v="573"/>
    <x v="1"/>
    <x v="1"/>
    <s v="TR-IMP2012-C3-035"/>
    <s v="1220003560"/>
    <s v="IMP-053"/>
    <s v="MALAS CONDICIONES"/>
    <x v="1"/>
    <x v="1"/>
    <x v="59"/>
    <s v="CNCXB03751"/>
    <s v="LN2269"/>
    <d v="2005-02-04T00:00:00"/>
    <n v="2435"/>
    <s v="SAMUEL PEREDO"/>
    <n v="16"/>
    <s v="PORTACAMP DTI-U"/>
    <x v="5"/>
    <x v="0"/>
  </r>
  <r>
    <n v="596"/>
    <x v="1"/>
    <x v="1"/>
    <s v="TR-IMP2012-C3-036"/>
    <s v="1220003557"/>
    <s v="IMP-048"/>
    <s v="MALAS CONDICIONES"/>
    <x v="1"/>
    <x v="1"/>
    <x v="59"/>
    <s v="CNCXC02776"/>
    <s v="LN2269"/>
    <d v="2005-02-04T00:00:00"/>
    <n v="2435"/>
    <s v="SAMUEL PEREDO"/>
    <n v="16"/>
    <s v="PORTACAMP DTI-U"/>
    <x v="5"/>
    <x v="0"/>
  </r>
  <r>
    <n v="604"/>
    <x v="1"/>
    <x v="1"/>
    <s v="YPFBTR-IMP2020-C4-005"/>
    <m/>
    <s v="IMP-066"/>
    <s v="MALAS CONDICIONES"/>
    <x v="1"/>
    <x v="1"/>
    <x v="59"/>
    <s v="JPFGL00173"/>
    <s v="LN2989"/>
    <d v="2005-12-19T00:00:00"/>
    <n v="2435"/>
    <s v="SAMUEL PEREDO"/>
    <n v="16"/>
    <s v="PORTACAMP DTI-U"/>
    <x v="5"/>
    <x v="0"/>
  </r>
  <r>
    <n v="608"/>
    <x v="1"/>
    <x v="1"/>
    <s v="TR-IMP2012-C3-011"/>
    <m/>
    <s v="IMP-083"/>
    <s v="MALAS CONDICIONES"/>
    <x v="1"/>
    <x v="1"/>
    <x v="59"/>
    <s v="JPSGL06584"/>
    <s v="LN4751"/>
    <d v="2008-01-16T00:00:00"/>
    <n v="1960"/>
    <s v="SAMUEL PEREDO"/>
    <n v="13"/>
    <s v="PORTACAMP DTI-U"/>
    <x v="0"/>
    <x v="0"/>
  </r>
  <r>
    <n v="628"/>
    <x v="1"/>
    <x v="1"/>
    <s v="TR-IMP2012-C3-008"/>
    <m/>
    <s v="IMP-049"/>
    <s v="MALAS CONDICIONES"/>
    <x v="1"/>
    <x v="1"/>
    <x v="59"/>
    <s v="CNCXC02781"/>
    <s v="LN2269"/>
    <d v="2005-02-04T00:00:00"/>
    <n v="2435"/>
    <s v="SAMUEL PEREDO"/>
    <n v="16"/>
    <s v="PORTACAMP DTI-U"/>
    <x v="5"/>
    <x v="0"/>
  </r>
  <r>
    <n v="630"/>
    <x v="1"/>
    <x v="1"/>
    <s v="TR-IMP2012-C3-034"/>
    <s v="1220001403"/>
    <s v="IMP-086"/>
    <s v="MALAS CONDICIONES"/>
    <x v="1"/>
    <x v="1"/>
    <x v="59"/>
    <s v="JPSGL06600"/>
    <s v="LN4751"/>
    <d v="2008-01-16T00:00:00"/>
    <n v="1960"/>
    <s v="SAMUEL PEREDO"/>
    <n v="13"/>
    <s v="PORTACAMP DTI-U"/>
    <x v="0"/>
    <x v="0"/>
  </r>
  <r>
    <n v="631"/>
    <x v="1"/>
    <x v="1"/>
    <s v="YPFBTR-IMP2020-C4-003"/>
    <m/>
    <s v="IMP-081"/>
    <s v="MALAS CONDICIONES"/>
    <x v="1"/>
    <x v="1"/>
    <x v="59"/>
    <s v="JPSGL06598"/>
    <s v="LN4751"/>
    <d v="2008-01-16T00:00:00"/>
    <n v="1960"/>
    <s v="SAMUEL PEREDO"/>
    <n v="13"/>
    <s v="PORTACAMP DTI-U"/>
    <x v="0"/>
    <x v="0"/>
  </r>
  <r>
    <n v="632"/>
    <x v="1"/>
    <x v="1"/>
    <s v="TR-IMP2012-C3-010"/>
    <m/>
    <s v="IMP-050"/>
    <s v="MALAS CONDICIONES"/>
    <x v="1"/>
    <x v="1"/>
    <x v="59"/>
    <s v="CNCXC02771"/>
    <s v="LN2269"/>
    <d v="2005-02-04T00:00:00"/>
    <n v="2435"/>
    <s v="SAMUEL PEREDO"/>
    <n v="16"/>
    <s v="PORTACAMP DTI-U"/>
    <x v="5"/>
    <x v="0"/>
  </r>
  <r>
    <n v="627"/>
    <x v="1"/>
    <x v="1"/>
    <s v="TR-IMP2012-C3-012"/>
    <m/>
    <s v="IMP-118"/>
    <s v="MALAS CONDICIONES"/>
    <x v="1"/>
    <x v="1"/>
    <x v="60"/>
    <s v="CNHXK76844"/>
    <s v="LN5909"/>
    <d v="2009-02-14T00:00:00"/>
    <n v="4059.01"/>
    <s v="SAMUEL PEREDO"/>
    <n v="27"/>
    <s v="PORTACAMP DTI-U"/>
    <x v="3"/>
    <x v="0"/>
  </r>
  <r>
    <n v="567"/>
    <x v="1"/>
    <x v="1"/>
    <s v="YPFBTR-IMP2022-006"/>
    <s v="1220001567"/>
    <s v="IMP-307"/>
    <s v="MALAS CONDICIONES"/>
    <x v="1"/>
    <x v="1"/>
    <x v="61"/>
    <s v="BRBSG2NNVN"/>
    <s v="LN14931"/>
    <d v="2014-05-25T00:00:00"/>
    <n v="490.02"/>
    <s v="SAMUEL PEREDO"/>
    <n v="3"/>
    <s v="PORTACAMP DTI-U"/>
    <x v="6"/>
    <x v="0"/>
  </r>
  <r>
    <n v="568"/>
    <x v="1"/>
    <x v="1"/>
    <s v="YPFBTR-IMP2022-019"/>
    <s v="1220001523"/>
    <s v="IMP-262"/>
    <s v="MALAS CONDICIONES"/>
    <x v="1"/>
    <x v="1"/>
    <x v="61"/>
    <s v="BRBSDCLYCQ"/>
    <s v="LN13516"/>
    <d v="2013-07-25T00:00:00"/>
    <n v="2050.2399999999998"/>
    <s v="SAMUEL PEREDO"/>
    <n v="14"/>
    <s v="PORTACAMP DTI-U"/>
    <x v="2"/>
    <x v="0"/>
  </r>
  <r>
    <n v="603"/>
    <x v="1"/>
    <x v="1"/>
    <s v="YPFBTR-IMP2022-023"/>
    <s v="1220001484"/>
    <s v="IMP-221"/>
    <s v="MALAS CONDICIONES"/>
    <x v="1"/>
    <x v="1"/>
    <x v="61"/>
    <s v="BRBFD44P0B"/>
    <s v="LN11661"/>
    <d v="2012-06-11T00:00:00"/>
    <n v="2483.4899999999998"/>
    <s v="SAMUEL PEREDO"/>
    <n v="17"/>
    <s v="PORTACAMP DTI-U"/>
    <x v="8"/>
    <x v="0"/>
  </r>
  <r>
    <n v="606"/>
    <x v="1"/>
    <x v="1"/>
    <s v="YPFBTR-IMP2022-004"/>
    <s v="1220001490"/>
    <s v="IMP-229"/>
    <s v="MALAS CONDICIONES"/>
    <x v="1"/>
    <x v="1"/>
    <x v="61"/>
    <s v="BRBFD3YP0J"/>
    <s v="LN11661"/>
    <d v="2012-06-11T00:00:00"/>
    <n v="2483.4899999999998"/>
    <s v="SAMUEL PEREDO"/>
    <n v="17"/>
    <s v="PORTACAMP DTI-U"/>
    <x v="8"/>
    <x v="0"/>
  </r>
  <r>
    <n v="612"/>
    <x v="1"/>
    <x v="1"/>
    <s v="YPFBTR-IMP2022-015"/>
    <s v="1220001521"/>
    <s v="IMP-260"/>
    <s v="MALAS CONDICIONES"/>
    <x v="1"/>
    <x v="1"/>
    <x v="61"/>
    <s v="BRBSD8PYCS"/>
    <s v="LN13516"/>
    <d v="2013-07-25T00:00:00"/>
    <n v="2050.2399999999998"/>
    <s v="SAMUEL PEREDO"/>
    <n v="14"/>
    <s v="PORTACAMP DTI-U"/>
    <x v="2"/>
    <x v="0"/>
  </r>
  <r>
    <n v="613"/>
    <x v="1"/>
    <x v="1"/>
    <s v="YPFBTR-IMP2022-005"/>
    <s v="1220001485"/>
    <s v="IMP-222"/>
    <s v="MALAS CONDICIONES"/>
    <x v="1"/>
    <x v="1"/>
    <x v="61"/>
    <s v="BRBFD3YP0B"/>
    <s v="LN11661"/>
    <d v="2012-06-11T00:00:00"/>
    <n v="2483.4899999999998"/>
    <s v="SAMUEL PEREDO"/>
    <n v="17"/>
    <s v="PORTACAMP DTI-U"/>
    <x v="8"/>
    <x v="0"/>
  </r>
  <r>
    <n v="614"/>
    <x v="1"/>
    <x v="1"/>
    <s v="YPFBTR-IMP2022-021"/>
    <s v="1220001527"/>
    <s v="IMP-266"/>
    <s v="MALAS CONDICIONES"/>
    <x v="1"/>
    <x v="1"/>
    <x v="61"/>
    <s v="BRBSF4CYGJ"/>
    <s v="LN13516"/>
    <d v="2013-07-25T00:00:00"/>
    <n v="2050.2399999999998"/>
    <s v="SAMUEL PEREDO"/>
    <n v="14"/>
    <s v="PORTACAMP DTI-U"/>
    <x v="2"/>
    <x v="0"/>
  </r>
  <r>
    <n v="615"/>
    <x v="1"/>
    <x v="1"/>
    <s v="YPFBTR-IMP2022-020"/>
    <s v="1220001526"/>
    <s v="IMP-265"/>
    <s v="MALAS CONDICIONES"/>
    <x v="1"/>
    <x v="1"/>
    <x v="61"/>
    <s v="BRBSF4CYG5"/>
    <s v="LN13516"/>
    <d v="2013-07-25T00:00:00"/>
    <n v="2050.2399999999998"/>
    <s v="SAMUEL PEREDO"/>
    <n v="14"/>
    <s v="PORTACAMP DTI-U"/>
    <x v="2"/>
    <x v="0"/>
  </r>
  <r>
    <n v="616"/>
    <x v="1"/>
    <x v="1"/>
    <s v="YPFBTR-IMP2022-017"/>
    <s v="1220001529"/>
    <s v="IMP-268"/>
    <s v="MALAS CONDICIONES"/>
    <x v="1"/>
    <x v="1"/>
    <x v="61"/>
    <s v="BRBSF4CYGM"/>
    <s v="LN13516"/>
    <d v="2013-07-25T00:00:00"/>
    <n v="2050.2399999999998"/>
    <s v="SAMUEL PEREDO"/>
    <n v="14"/>
    <s v="PORTACAMP DTI-U"/>
    <x v="2"/>
    <x v="0"/>
  </r>
  <r>
    <n v="620"/>
    <x v="1"/>
    <x v="1"/>
    <s v="YPFBTR-IMP2022-014"/>
    <s v="1220001524"/>
    <s v="IMP-263"/>
    <s v="MALAS CONDICIONES"/>
    <x v="1"/>
    <x v="1"/>
    <x v="61"/>
    <s v="BRBSDCLYCV"/>
    <s v="LN13516"/>
    <d v="2013-07-25T00:00:00"/>
    <n v="2050.2399999999998"/>
    <s v="SAMUEL PEREDO"/>
    <n v="14"/>
    <s v="PORTACAMP DTI-U"/>
    <x v="2"/>
    <x v="0"/>
  </r>
  <r>
    <n v="622"/>
    <x v="1"/>
    <x v="1"/>
    <s v="YPFBTR-IMP2022-002"/>
    <s v="1220001568"/>
    <s v="IMP-308"/>
    <s v="MALAS CONDICIONES"/>
    <x v="1"/>
    <x v="1"/>
    <x v="61"/>
    <s v="BRBSF8YYCD"/>
    <s v="LN14931"/>
    <d v="2014-05-06T00:00:00"/>
    <n v="2514"/>
    <s v="SAMUEL PEREDO"/>
    <n v="17"/>
    <s v="PORTACAMP DTI-U"/>
    <x v="6"/>
    <x v="0"/>
  </r>
  <r>
    <n v="624"/>
    <x v="1"/>
    <x v="1"/>
    <s v="YPFBTR-IMP2022-018"/>
    <s v="1220001520"/>
    <s v="IMP-259"/>
    <s v="MALAS CONDICIONES"/>
    <x v="1"/>
    <x v="1"/>
    <x v="61"/>
    <s v="BRBSD8PYCP"/>
    <s v="LN13516"/>
    <d v="2013-07-25T00:00:00"/>
    <n v="2050.2399999999998"/>
    <s v="SAMUEL PEREDO"/>
    <n v="14"/>
    <s v="PORTACAMP DTI-U"/>
    <x v="2"/>
    <x v="0"/>
  </r>
  <r>
    <n v="625"/>
    <x v="1"/>
    <x v="1"/>
    <s v="YPFBTR-IMP2022-016"/>
    <s v="1220001530"/>
    <s v="IMP-269"/>
    <s v="MALAS CONDICIONES"/>
    <x v="1"/>
    <x v="1"/>
    <x v="61"/>
    <s v="BRBSF4CYGN"/>
    <s v="LN13516"/>
    <d v="2013-07-25T00:00:00"/>
    <n v="2050.2399999999998"/>
    <s v="SAMUEL PEREDO"/>
    <n v="14"/>
    <s v="PORTACAMP DTI-U"/>
    <x v="2"/>
    <x v="0"/>
  </r>
  <r>
    <n v="529"/>
    <x v="1"/>
    <x v="1"/>
    <s v="YPFBTR-IMP2023-C4-026"/>
    <s v="1220001574"/>
    <s v="IMP-316"/>
    <s v="MALAS CONDICIONES"/>
    <x v="1"/>
    <x v="1"/>
    <x v="61"/>
    <s v="BRBSG1WNWT"/>
    <s v="LN14931"/>
    <d v="2014-05-25T00:00:00"/>
    <n v="395.87"/>
    <s v="SAMUEL PEREDO"/>
    <n v="3"/>
    <s v="PORTACAMP DTI-U"/>
    <x v="6"/>
    <x v="0"/>
  </r>
  <r>
    <n v="543"/>
    <x v="1"/>
    <x v="1"/>
    <s v="YPFBTR-IMP2023-C4-040"/>
    <s v="1220001496"/>
    <s v="IMP-235"/>
    <s v="MALAS CONDICIONES"/>
    <x v="1"/>
    <x v="1"/>
    <x v="61"/>
    <s v="BRBFD3YP01"/>
    <s v="LN11661"/>
    <d v="2012-06-10T00:00:00"/>
    <n v="2483.4899999999998"/>
    <s v="SAMUEL PEREDO"/>
    <n v="17"/>
    <s v="PORTACAMP DTI-U"/>
    <x v="8"/>
    <x v="0"/>
  </r>
  <r>
    <n v="636"/>
    <x v="1"/>
    <x v="1"/>
    <s v="YPFBTR-IMP2019-C4-014"/>
    <s v="1220001528"/>
    <s v="IMP-267"/>
    <s v="MALAS CONDICIONES"/>
    <x v="1"/>
    <x v="1"/>
    <x v="61"/>
    <s v="BRBSF4CYGL"/>
    <s v="LN13516"/>
    <d v="2013-07-25T00:00:00"/>
    <n v="2050.2399999999998"/>
    <s v="SAMUEL PEREDO"/>
    <n v="14"/>
    <s v="PORTACAMP DTI-U"/>
    <x v="2"/>
    <x v="0"/>
  </r>
  <r>
    <n v="659"/>
    <x v="1"/>
    <x v="1"/>
    <s v="YPFBTR-IMP2019-C2-002"/>
    <s v="1220001525"/>
    <s v="IMP-264"/>
    <s v="MALAS CONDICIONES"/>
    <x v="1"/>
    <x v="1"/>
    <x v="61"/>
    <s v="BRBSDD5YJD"/>
    <s v="LN13516"/>
    <d v="2013-07-25T00:00:00"/>
    <n v="2050.2399999999998"/>
    <s v="SAMUEL PEREDO"/>
    <n v="14"/>
    <s v="PORTACAMP DTI-U"/>
    <x v="2"/>
    <x v="0"/>
  </r>
  <r>
    <n v="670"/>
    <x v="1"/>
    <x v="1"/>
    <s v="YPFBTR-IMP2019-C2-022"/>
    <s v="1220001483"/>
    <s v="IMP-220"/>
    <s v="MALAS CONDICIONES"/>
    <x v="1"/>
    <x v="1"/>
    <x v="61"/>
    <s v="BRBFD44P05"/>
    <s v="LN11661"/>
    <d v="2012-06-11T00:00:00"/>
    <n v="2483.4899999999998"/>
    <s v="SAMUEL PEREDO"/>
    <n v="17"/>
    <s v="PORTACAMP DTI-U"/>
    <x v="8"/>
    <x v="0"/>
  </r>
  <r>
    <n v="550"/>
    <x v="1"/>
    <x v="1"/>
    <s v="YPFBTR-IMP2023-C4-047"/>
    <s v="1220005022"/>
    <s v="IMP551"/>
    <s v="MALAS CONDICIONES"/>
    <x v="1"/>
    <x v="1"/>
    <x v="62"/>
    <s v="MXCCL4T0HT"/>
    <s v="LN19160"/>
    <d v="2018-10-17T00:00:00"/>
    <n v="242.07"/>
    <s v="SAMUEL PEREDO"/>
    <n v="2"/>
    <s v="PORTACAMP DTI-U"/>
    <x v="14"/>
    <x v="0"/>
  </r>
  <r>
    <n v="601"/>
    <x v="1"/>
    <x v="1"/>
    <s v="TR-IMP2012-C3-018"/>
    <s v="1220001441"/>
    <s v="IMP-170"/>
    <s v="MALAS CONDICIONES"/>
    <x v="1"/>
    <x v="1"/>
    <x v="63"/>
    <s v="BRB575PG8D"/>
    <s v="LN5553"/>
    <d v="2008-07-17T00:00:00"/>
    <n v="550"/>
    <s v="SAMUEL PEREDO"/>
    <n v="4"/>
    <s v="PORTACAMP DTI-U"/>
    <x v="0"/>
    <x v="0"/>
  </r>
  <r>
    <n v="692"/>
    <x v="7"/>
    <x v="1"/>
    <s v="TR-HW2023-C4-028"/>
    <m/>
    <s v="E09IMP006"/>
    <s v="MALAS CONDICIONES"/>
    <x v="1"/>
    <x v="1"/>
    <x v="63"/>
    <s v="CNBW87805L"/>
    <s v="LN6047"/>
    <d v="2009-01-13T00:00:00"/>
    <n v="590"/>
    <s v="TERMINAL ARICA"/>
    <n v="4"/>
    <s v="TERMINAL ARICA"/>
    <x v="3"/>
    <x v="1"/>
  </r>
  <r>
    <n v="564"/>
    <x v="1"/>
    <x v="1"/>
    <s v="YPFBTR-IMP2022-007"/>
    <s v="1220001487"/>
    <s v="IMP-225"/>
    <s v="MALAS CONDICIONES"/>
    <x v="1"/>
    <x v="1"/>
    <x v="57"/>
    <s v="CNC1C20696"/>
    <s v="LN11661"/>
    <d v="2012-04-17T00:00:00"/>
    <n v="490.02"/>
    <s v="SAMUEL PEREDO"/>
    <n v="3"/>
    <s v="PORTACAMP DTI-U"/>
    <x v="8"/>
    <x v="0"/>
  </r>
  <r>
    <n v="516"/>
    <x v="1"/>
    <x v="1"/>
    <s v="YPFBTR-IMP2023-C4-006"/>
    <s v="1220001501"/>
    <s v="IMP-240"/>
    <s v="MALAS CONDICIONES"/>
    <x v="1"/>
    <x v="1"/>
    <x v="57"/>
    <s v="CNC1C20700"/>
    <s v="FACTURA1037"/>
    <d v="2017-01-03T00:00:00"/>
    <n v="488.51"/>
    <s v="SAMUEL PEREDO"/>
    <n v="3"/>
    <s v="PORTACAMP DTI-U"/>
    <x v="15"/>
    <x v="0"/>
  </r>
  <r>
    <n v="534"/>
    <x v="1"/>
    <x v="1"/>
    <s v="YPFBTR-IMP2023-C4-031"/>
    <s v="1220001482"/>
    <s v="IMP-218"/>
    <s v="MALAS CONDICIONES"/>
    <x v="1"/>
    <x v="1"/>
    <x v="64"/>
    <s v="BRFY897653"/>
    <s v="LN11330"/>
    <d v="2012-03-11T00:00:00"/>
    <n v="242.07"/>
    <s v="SAMUEL PEREDO"/>
    <n v="2"/>
    <s v="PORTACAMP DTI-U"/>
    <x v="8"/>
    <x v="0"/>
  </r>
  <r>
    <n v="610"/>
    <x v="1"/>
    <x v="1"/>
    <s v="YPFBTR-IMP2020-C4-024"/>
    <m/>
    <s v="IMP-131"/>
    <s v="MALAS CONDICIONES"/>
    <x v="1"/>
    <x v="1"/>
    <x v="3"/>
    <s v="JPFF302361"/>
    <s v="LN7217"/>
    <d v="2009-10-14T00:00:00"/>
    <n v="2650"/>
    <s v="SAMUEL PEREDO"/>
    <n v="18"/>
    <s v="PORTACAMP DTI-U"/>
    <x v="3"/>
    <x v="0"/>
  </r>
  <r>
    <n v="533"/>
    <x v="1"/>
    <x v="1"/>
    <s v="YPFBTR-IMP2023-C4-030"/>
    <s v="1220001447"/>
    <s v="IMP-179"/>
    <s v="MALAS CONDICIONES"/>
    <x v="1"/>
    <x v="1"/>
    <x v="3"/>
    <s v="BRFY816941"/>
    <s v="LN9962"/>
    <d v="2011-06-23T00:00:00"/>
    <n v="395.87"/>
    <s v="SAMUEL PEREDO"/>
    <n v="3"/>
    <s v="PORTACAMP DTI-U"/>
    <x v="1"/>
    <x v="0"/>
  </r>
  <r>
    <n v="646"/>
    <x v="1"/>
    <x v="1"/>
    <s v="YPFBTR-IMP2019-C4-016"/>
    <s v="1220001433"/>
    <s v="IMP-160"/>
    <s v="MALAS CONDICIONES"/>
    <x v="1"/>
    <x v="1"/>
    <x v="3"/>
    <s v="JPFF307349"/>
    <s v="LN8249"/>
    <d v="2010-07-20T00:00:00"/>
    <n v="2740.83"/>
    <s v="SAMUEL PEREDO"/>
    <n v="18"/>
    <s v="PORTACAMP DTI-U"/>
    <x v="4"/>
    <x v="0"/>
  </r>
  <r>
    <n v="650"/>
    <x v="1"/>
    <x v="1"/>
    <s v="YPFBTR-IMP2021-C4-003"/>
    <s v="1220001431"/>
    <s v="IMP-158"/>
    <s v="MALAS CONDICIONES"/>
    <x v="1"/>
    <x v="1"/>
    <x v="3"/>
    <s v="JPFF307307"/>
    <s v="LN8249"/>
    <d v="2010-07-20T00:00:00"/>
    <n v="2740.83"/>
    <s v="SAMUEL PEREDO"/>
    <n v="18"/>
    <s v="PORTACAMP DTI-U"/>
    <x v="4"/>
    <x v="0"/>
  </r>
  <r>
    <n v="514"/>
    <x v="1"/>
    <x v="1"/>
    <s v="YPFBTR-IMP2023-C4-001"/>
    <s v="1220001565"/>
    <s v="IMP-304"/>
    <s v="MALAS CONDICIONES"/>
    <x v="1"/>
    <x v="1"/>
    <x v="65"/>
    <s v="BRFSF7ZSJY"/>
    <s v="LN14642"/>
    <d v="2014-01-28T00:00:00"/>
    <n v="488.51"/>
    <s v="SAMUEL PEREDO"/>
    <n v="3"/>
    <s v="PORTACAMP DTI-U"/>
    <x v="6"/>
    <x v="0"/>
  </r>
  <r>
    <n v="515"/>
    <x v="1"/>
    <x v="1"/>
    <s v="YPFBTR-IMP2023-C4-004"/>
    <s v="1220001532"/>
    <s v="IMP-271"/>
    <s v="MALAS CONDICIONES"/>
    <x v="1"/>
    <x v="1"/>
    <x v="65"/>
    <s v="BRFSF5WSJ1"/>
    <s v="FACTURA206"/>
    <d v="2017-02-08T00:00:00"/>
    <n v="488.51"/>
    <s v="SAMUEL PEREDO"/>
    <n v="3"/>
    <s v="PORTACAMP DTI-U"/>
    <x v="15"/>
    <x v="0"/>
  </r>
  <r>
    <n v="531"/>
    <x v="1"/>
    <x v="1"/>
    <s v="YPFBTR-IMP2023-C4-028"/>
    <s v="1220001548"/>
    <s v="IMP-287"/>
    <s v="MALAS CONDICIONES"/>
    <x v="1"/>
    <x v="1"/>
    <x v="65"/>
    <s v="BRFSF5WSJL"/>
    <s v="LN13516"/>
    <d v="2013-07-24T00:00:00"/>
    <n v="395.87"/>
    <s v="SAMUEL PEREDO"/>
    <n v="3"/>
    <s v="PORTACAMP DTI-U"/>
    <x v="2"/>
    <x v="0"/>
  </r>
  <r>
    <n v="532"/>
    <x v="1"/>
    <x v="1"/>
    <s v="YPFBTR-IMP2023-C4-029"/>
    <s v="1220001553"/>
    <s v="IMP-292"/>
    <s v="MALAS CONDICIONES"/>
    <x v="1"/>
    <x v="1"/>
    <x v="65"/>
    <s v="BRFSF5WSJT"/>
    <s v="LN13516"/>
    <d v="2013-07-24T00:00:00"/>
    <n v="395.87"/>
    <s v="SAMUEL PEREDO"/>
    <n v="3"/>
    <s v="PORTACAMP DTI-U"/>
    <x v="2"/>
    <x v="0"/>
  </r>
  <r>
    <n v="554"/>
    <x v="1"/>
    <x v="1"/>
    <s v="YPFBTR-IMP2023-C4-051"/>
    <s v="1220001550"/>
    <s v="IMP-289"/>
    <s v="MALAS CONDICIONES"/>
    <x v="1"/>
    <x v="1"/>
    <x v="65"/>
    <s v="BRFSF5WSJN"/>
    <s v="LN13516"/>
    <d v="2013-07-24T00:00:00"/>
    <n v="395.87"/>
    <s v="SAMUEL PEREDO"/>
    <n v="3"/>
    <s v="PORTACAMP DTI-U"/>
    <x v="2"/>
    <x v="0"/>
  </r>
  <r>
    <n v="557"/>
    <x v="1"/>
    <x v="1"/>
    <s v="YPFBTR-IMP2023-C4-054"/>
    <s v="1220001545"/>
    <s v="IMP-284"/>
    <s v="MALAS CONDICIONES"/>
    <x v="1"/>
    <x v="1"/>
    <x v="65"/>
    <s v="BRFSF5WSJH"/>
    <s v="LN13516"/>
    <d v="2013-07-25T00:00:00"/>
    <n v="395.87"/>
    <s v="SAMUEL PEREDO"/>
    <n v="3"/>
    <s v="PORTACAMP DTI-U"/>
    <x v="2"/>
    <x v="0"/>
  </r>
  <r>
    <n v="558"/>
    <x v="1"/>
    <x v="1"/>
    <s v="YPFBTR-IMP2023-C4-055"/>
    <s v="1220001541"/>
    <s v="IMP-280"/>
    <s v="MALAS CONDICIONES"/>
    <x v="1"/>
    <x v="1"/>
    <x v="65"/>
    <s v="BRFSF5WSJC"/>
    <s v="LN13516"/>
    <d v="2013-07-25T00:00:00"/>
    <n v="395.87"/>
    <s v="SAMUEL PEREDO"/>
    <n v="3"/>
    <s v="PORTACAMP DTI-U"/>
    <x v="2"/>
    <x v="0"/>
  </r>
  <r>
    <n v="559"/>
    <x v="1"/>
    <x v="1"/>
    <s v="YPFBTR-IMP2023-C4-056"/>
    <s v="1220001546"/>
    <s v="IMP-285"/>
    <s v="MALAS CONDICIONES"/>
    <x v="1"/>
    <x v="1"/>
    <x v="65"/>
    <s v="BRFSF5WSJJ"/>
    <s v="LN13516"/>
    <d v="2013-07-24T00:00:00"/>
    <n v="395.87"/>
    <s v="SAMUEL PEREDO"/>
    <n v="3"/>
    <s v="PORTACAMP DTI-U"/>
    <x v="2"/>
    <x v="0"/>
  </r>
  <r>
    <n v="560"/>
    <x v="1"/>
    <x v="1"/>
    <s v="YPFBTR-IMP2023-C4-057"/>
    <s v="1220001536"/>
    <s v="IMP-275"/>
    <s v="MALAS CONDICIONES"/>
    <x v="1"/>
    <x v="1"/>
    <x v="65"/>
    <s v="BRFSF5WSJ5"/>
    <s v="LN13516"/>
    <d v="2013-07-24T00:00:00"/>
    <n v="395.87"/>
    <s v="SAMUEL PEREDO"/>
    <n v="3"/>
    <s v="PORTACAMP DTI-U"/>
    <x v="2"/>
    <x v="0"/>
  </r>
  <r>
    <n v="561"/>
    <x v="1"/>
    <x v="1"/>
    <s v="YPFBTR-IMP2023-C4-058"/>
    <s v="1220001539"/>
    <s v="IMP-278"/>
    <s v="MALAS CONDICIONES"/>
    <x v="1"/>
    <x v="1"/>
    <x v="65"/>
    <s v="BRFSF5WSJ8"/>
    <s v="LN13516"/>
    <d v="2013-07-24T00:00:00"/>
    <n v="395.87"/>
    <s v="SAMUEL PEREDO"/>
    <n v="3"/>
    <s v="PORTACAMP DTI-U"/>
    <x v="2"/>
    <x v="0"/>
  </r>
  <r>
    <n v="562"/>
    <x v="1"/>
    <x v="1"/>
    <s v="YPFBTR-IMP2023-C4-059"/>
    <s v="1220001552"/>
    <s v="IMP-291"/>
    <s v="MALAS CONDICIONES"/>
    <x v="1"/>
    <x v="1"/>
    <x v="65"/>
    <s v="BRFSF5WSJR"/>
    <s v="LN13516"/>
    <d v="2013-07-24T00:00:00"/>
    <n v="395.87"/>
    <s v="SAMUEL PEREDO"/>
    <n v="3"/>
    <s v="PORTACAMP DTI-U"/>
    <x v="2"/>
    <x v="0"/>
  </r>
  <r>
    <n v="551"/>
    <x v="1"/>
    <x v="1"/>
    <s v="YPFBTR-IMP2023-C4-048"/>
    <s v="1220001443"/>
    <s v="IMP-175"/>
    <s v="MALAS CONDICIONES"/>
    <x v="1"/>
    <x v="1"/>
    <x v="66"/>
    <s v="BRGFC6QQ25"/>
    <s v="LN10743"/>
    <d v="2011-10-13T00:00:00"/>
    <n v="242.07"/>
    <s v="SAMUEL PEREDO"/>
    <n v="2"/>
    <s v="PORTACAMP DTI-U"/>
    <x v="1"/>
    <x v="0"/>
  </r>
  <r>
    <n v="555"/>
    <x v="1"/>
    <x v="1"/>
    <s v="YPFBTR-IMP2023-C4-052"/>
    <s v="1220004010"/>
    <s v="IMP438"/>
    <s v="MALAS CONDICIONES"/>
    <x v="1"/>
    <x v="1"/>
    <x v="67"/>
    <s v="BRBSHCQ393"/>
    <s v="LN18044"/>
    <d v="2016-07-04T00:00:00"/>
    <n v="455"/>
    <s v="SAMUEL PEREDO"/>
    <n v="3"/>
    <s v="PORTACAMP DTI-U"/>
    <x v="7"/>
    <x v="0"/>
  </r>
  <r>
    <n v="530"/>
    <x v="1"/>
    <x v="1"/>
    <s v="YPFBTR-IMP2023-C4-027"/>
    <s v="1220004009"/>
    <s v="IMP437"/>
    <s v="MALAS CONDICIONES"/>
    <x v="1"/>
    <x v="1"/>
    <x v="67"/>
    <s v="BRBSHCQ39S"/>
    <s v="LN18044"/>
    <d v="2016-07-03T00:00:00"/>
    <n v="395.87"/>
    <s v="SAMUEL PEREDO"/>
    <n v="3"/>
    <s v="PORTACAMP DTI-U"/>
    <x v="7"/>
    <x v="0"/>
  </r>
  <r>
    <n v="545"/>
    <x v="1"/>
    <x v="1"/>
    <s v="YPFBTR-IMP2023-C4-042"/>
    <s v="1220004012"/>
    <s v="IMP440"/>
    <s v="MALAS CONDICIONES"/>
    <x v="1"/>
    <x v="1"/>
    <x v="67"/>
    <s v="BRBSHCQ399"/>
    <s v="LN18044"/>
    <d v="2016-07-03T00:00:00"/>
    <n v="242.07"/>
    <s v="SAMUEL PEREDO"/>
    <n v="2"/>
    <s v="PORTACAMP DTI-U"/>
    <x v="7"/>
    <x v="0"/>
  </r>
  <r>
    <n v="556"/>
    <x v="1"/>
    <x v="1"/>
    <s v="YPFBTR-IMP2023-C4-053"/>
    <s v="1220005255"/>
    <s v="IMP599"/>
    <s v="MALAS CONDICIONES"/>
    <x v="1"/>
    <x v="1"/>
    <x v="68"/>
    <s v="BRBSL7F3LQ"/>
    <s v="OC1010000182"/>
    <d v="2019-08-15T00:00:00"/>
    <n v="456.75"/>
    <s v="SAMUEL PEREDO"/>
    <n v="3"/>
    <s v="PORTACAMP DTI-U"/>
    <x v="16"/>
    <x v="0"/>
  </r>
  <r>
    <n v="651"/>
    <x v="1"/>
    <x v="1"/>
    <s v="YPFBTR-IMP2019-C4-005"/>
    <s v="1220001538"/>
    <s v="IMP-277"/>
    <s v="MALAS CONDICIONES"/>
    <x v="1"/>
    <x v="1"/>
    <x v="65"/>
    <s v="BRFSF5WSJ7"/>
    <s v="LN13516"/>
    <d v="2013-07-25T00:00:00"/>
    <n v="395.87"/>
    <s v="SAMUEL PEREDO"/>
    <n v="3"/>
    <s v="PORTACAMP DTI-U"/>
    <x v="2"/>
    <x v="0"/>
  </r>
  <r>
    <n v="273"/>
    <x v="10"/>
    <x v="1"/>
    <s v="YPFBTR-NOT2023-C4-015"/>
    <s v="1220001606"/>
    <s v="LPT189"/>
    <s v="MALAS CONDICIONES"/>
    <x v="8"/>
    <x v="2"/>
    <x v="26"/>
    <s v="B6BPVM1"/>
    <s v="LN8494"/>
    <d v="2010-10-29T00:00:00"/>
    <n v="2060"/>
    <s v="SAMUEL PEREDO"/>
    <n v="14"/>
    <s v="PORTACAMP DTI-U"/>
    <x v="4"/>
    <x v="0"/>
  </r>
  <r>
    <n v="309"/>
    <x v="10"/>
    <x v="1"/>
    <s v="YPFBTR-NOT2023-C4-051"/>
    <m/>
    <s v="LPT201"/>
    <s v="MALAS CONDICIONES"/>
    <x v="8"/>
    <x v="2"/>
    <x v="26"/>
    <s v="GWDPVM1"/>
    <s v="LN8494"/>
    <d v="2010-10-29T00:00:00"/>
    <n v="2060"/>
    <s v="SAMUEL PEREDO"/>
    <n v="14"/>
    <s v="PORTACAMP DTI-U"/>
    <x v="4"/>
    <x v="0"/>
  </r>
  <r>
    <n v="335"/>
    <x v="10"/>
    <x v="1"/>
    <s v="YPFBTR-NOT2023-C4-077"/>
    <s v="1220001605"/>
    <s v="LPT188"/>
    <s v="MALAS CONDICIONES"/>
    <x v="8"/>
    <x v="2"/>
    <x v="26"/>
    <s v="6T8PVM1"/>
    <s v="LN8494"/>
    <d v="2010-10-29T00:00:00"/>
    <n v="2060"/>
    <s v="SAMUEL PEREDO"/>
    <n v="14"/>
    <s v="PORTACAMP DTI-U"/>
    <x v="4"/>
    <x v="0"/>
  </r>
  <r>
    <n v="348"/>
    <x v="10"/>
    <x v="1"/>
    <s v="YPFBTR-NOT2023-C4-091"/>
    <m/>
    <s v="LPT209"/>
    <s v="MALAS CONDICIONES"/>
    <x v="8"/>
    <x v="2"/>
    <x v="26"/>
    <s v="G6BPVM1"/>
    <s v="LN8494"/>
    <d v="2010-10-28T00:00:00"/>
    <n v="2060"/>
    <s v="SAMUEL PEREDO"/>
    <n v="14"/>
    <s v="PORTACAMP DTI-U"/>
    <x v="4"/>
    <x v="0"/>
  </r>
  <r>
    <n v="395"/>
    <x v="10"/>
    <x v="1"/>
    <s v="YPFBTR-NOT2023-C4-140"/>
    <s v="1220001601"/>
    <s v="LPT174"/>
    <s v="MALAS CONDICIONES"/>
    <x v="8"/>
    <x v="2"/>
    <x v="26"/>
    <s v="1W8PVM1"/>
    <s v="LN8494"/>
    <d v="2010-10-29T00:00:00"/>
    <n v="2060"/>
    <s v="SAMUEL PEREDO"/>
    <n v="14"/>
    <s v="PORTACAMP DTI-U"/>
    <x v="4"/>
    <x v="0"/>
  </r>
  <r>
    <n v="233"/>
    <x v="6"/>
    <x v="1"/>
    <s v="YPFBTR-CPU2023-C4-062"/>
    <s v="1220001955"/>
    <s v="LV-TCM91-27"/>
    <s v="MALAS CONDICIONES"/>
    <x v="5"/>
    <x v="7"/>
    <x v="69"/>
    <s v="MJBKGFY"/>
    <s v="LN10822"/>
    <d v="2011-11-18T00:00:00"/>
    <n v="1098"/>
    <s v="SAMUEL PEREDO"/>
    <n v="7"/>
    <s v="PORTACAMP DTI-U"/>
    <x v="1"/>
    <x v="0"/>
  </r>
  <r>
    <n v="234"/>
    <x v="6"/>
    <x v="1"/>
    <s v="YPFBTR-CPU2023-C4-063"/>
    <s v="1220001941"/>
    <s v="LV-TCM91-13"/>
    <s v="MALAS CONDICIONES"/>
    <x v="5"/>
    <x v="7"/>
    <x v="69"/>
    <s v="MJBKGEA"/>
    <s v="LN10579"/>
    <d v="2011-11-04T00:00:00"/>
    <n v="1098"/>
    <s v="SAMUEL PEREDO"/>
    <n v="7"/>
    <s v="PORTACAMP DTI-U"/>
    <x v="1"/>
    <x v="0"/>
  </r>
  <r>
    <n v="235"/>
    <x v="6"/>
    <x v="1"/>
    <s v="YPFBTR-CPU2023-C4-064"/>
    <s v="1220000273"/>
    <s v="COM311"/>
    <s v="MALAS CONDICIONES"/>
    <x v="5"/>
    <x v="7"/>
    <x v="69"/>
    <s v="MJBKGEW"/>
    <s v="LN10677"/>
    <d v="2011-11-04T00:00:00"/>
    <n v="1135"/>
    <s v="SAMUEL PEREDO"/>
    <n v="8"/>
    <s v="PORTACAMP DTI-U"/>
    <x v="1"/>
    <x v="0"/>
  </r>
  <r>
    <n v="236"/>
    <x v="6"/>
    <x v="1"/>
    <s v="YPFBTR-CPU2023-C4-065"/>
    <s v="1220001956"/>
    <s v="LV-TCM91-28"/>
    <s v="MALAS CONDICIONES"/>
    <x v="5"/>
    <x v="7"/>
    <x v="69"/>
    <s v="MJBKGFF"/>
    <s v="LN10822"/>
    <d v="2011-11-18T00:00:00"/>
    <n v="1098"/>
    <s v="SAMUEL PEREDO"/>
    <n v="7"/>
    <s v="PORTACAMP DTI-U"/>
    <x v="1"/>
    <x v="0"/>
  </r>
  <r>
    <n v="237"/>
    <x v="6"/>
    <x v="1"/>
    <s v="YPFBTR-CPU2023-C4-066"/>
    <s v="1220001946"/>
    <s v="LV-TCM91-18"/>
    <s v="MALAS CONDICIONES"/>
    <x v="5"/>
    <x v="7"/>
    <x v="69"/>
    <s v="MJBKGFP"/>
    <s v="LN10822"/>
    <d v="2011-11-18T00:00:00"/>
    <n v="1098"/>
    <s v="SAMUEL PEREDO"/>
    <n v="7"/>
    <s v="PORTACAMP DTI-U"/>
    <x v="1"/>
    <x v="0"/>
  </r>
  <r>
    <n v="238"/>
    <x v="6"/>
    <x v="1"/>
    <s v="YPFBTR-CPU2023-C4-067"/>
    <s v="1220000268"/>
    <s v="COM306"/>
    <s v="MALAS CONDICIONES"/>
    <x v="5"/>
    <x v="7"/>
    <x v="69"/>
    <s v="MJBKGFL"/>
    <s v="LN10822"/>
    <d v="2011-11-18T00:00:00"/>
    <n v="1098"/>
    <s v="SAMUEL PEREDO"/>
    <n v="7"/>
    <s v="PORTACAMP DTI-U"/>
    <x v="1"/>
    <x v="0"/>
  </r>
  <r>
    <n v="239"/>
    <x v="6"/>
    <x v="1"/>
    <s v="YPFBTR-CPU2023-C4-068"/>
    <s v="1220001948"/>
    <s v="LV-TCM91-20"/>
    <s v="MALAS CONDICIONES"/>
    <x v="5"/>
    <x v="7"/>
    <x v="69"/>
    <s v="MJBKGEC"/>
    <s v="LN10822"/>
    <d v="2011-11-18T00:00:00"/>
    <n v="1098"/>
    <s v="SAMUEL PEREDO"/>
    <n v="7"/>
    <s v="PORTACAMP DTI-U"/>
    <x v="1"/>
    <x v="0"/>
  </r>
  <r>
    <n v="240"/>
    <x v="6"/>
    <x v="1"/>
    <s v="YPFBTR-CPU2023-C4-069"/>
    <s v="1220001940"/>
    <s v="LV-TCM91-12"/>
    <s v="MALAS CONDICIONES"/>
    <x v="5"/>
    <x v="7"/>
    <x v="69"/>
    <s v="MJBKGFX"/>
    <s v="LN10579"/>
    <d v="2011-11-04T00:00:00"/>
    <n v="1098"/>
    <s v="SAMUEL PEREDO"/>
    <n v="7"/>
    <s v="PORTACAMP DTI-U"/>
    <x v="1"/>
    <x v="0"/>
  </r>
  <r>
    <n v="241"/>
    <x v="6"/>
    <x v="1"/>
    <s v="YPFBTR-CPU2023-C4-070"/>
    <s v="1220001950"/>
    <s v="LV-TCM91-22"/>
    <s v="MALAS CONDICIONES"/>
    <x v="5"/>
    <x v="7"/>
    <x v="69"/>
    <s v="MJBKGGG"/>
    <s v="LN10822"/>
    <d v="2011-11-17T00:00:00"/>
    <n v="1098"/>
    <s v="SAMUEL PEREDO"/>
    <n v="7"/>
    <s v="PORTACAMP DTI-U"/>
    <x v="1"/>
    <x v="0"/>
  </r>
  <r>
    <n v="242"/>
    <x v="6"/>
    <x v="1"/>
    <s v="YPFBTR-CPU2023-C4-071"/>
    <s v="1220001960"/>
    <s v="LV-TCM91-32"/>
    <s v="MALAS CONDICIONES"/>
    <x v="5"/>
    <x v="7"/>
    <x v="69"/>
    <s v="MJBKGGB"/>
    <s v="LN10822"/>
    <d v="2011-11-18T00:00:00"/>
    <n v="1098"/>
    <s v="SAMUEL PEREDO"/>
    <n v="7"/>
    <s v="PORTACAMP DTI-U"/>
    <x v="1"/>
    <x v="0"/>
  </r>
  <r>
    <n v="423"/>
    <x v="10"/>
    <x v="1"/>
    <s v="YPFBTR-NOT2023-C4-169"/>
    <s v="1220001993"/>
    <s v="LV-TPT420-42"/>
    <s v="MALAS CONDICIONES"/>
    <x v="8"/>
    <x v="7"/>
    <x v="70"/>
    <s v="R8VK65X"/>
    <s v="LN10677"/>
    <d v="2011-11-04T00:00:00"/>
    <n v="1590"/>
    <s v="SAMUEL PEREDO"/>
    <n v="11"/>
    <s v="PORTACAMP DTI-U"/>
    <x v="1"/>
    <x v="0"/>
  </r>
  <r>
    <n v="424"/>
    <x v="10"/>
    <x v="1"/>
    <s v="YPFBTR-NOT2023-C4-170"/>
    <s v="1220001981"/>
    <s v="LV-TPT420-21"/>
    <s v="MALAS CONDICIONES"/>
    <x v="8"/>
    <x v="7"/>
    <x v="70"/>
    <s v="R8WK2B5"/>
    <s v="LN10822"/>
    <d v="2011-11-23T00:00:00"/>
    <n v="1590"/>
    <s v="SAMUEL PEREDO"/>
    <n v="11"/>
    <s v="PORTACAMP DTI-U"/>
    <x v="1"/>
    <x v="0"/>
  </r>
  <r>
    <n v="465"/>
    <x v="10"/>
    <x v="1"/>
    <s v="YPFBTR-NOT2021-C4-025"/>
    <m/>
    <s v="LV-TPT420-19"/>
    <s v="MALAS CONDICIONES"/>
    <x v="8"/>
    <x v="7"/>
    <x v="70"/>
    <s v="R8VK66M"/>
    <s v="LN10578"/>
    <d v="2011-10-21T00:00:00"/>
    <n v="1590"/>
    <s v="SAMUEL PEREDO"/>
    <n v="11"/>
    <s v="PORTACAMP DTI-U"/>
    <x v="1"/>
    <x v="0"/>
  </r>
  <r>
    <n v="468"/>
    <x v="10"/>
    <x v="1"/>
    <s v="YPFBTR-NOT2021-C4-020"/>
    <m/>
    <s v="LV-TPT420-05"/>
    <s v="MALAS CONDICIONES"/>
    <x v="8"/>
    <x v="7"/>
    <x v="70"/>
    <s v="R8VK67C"/>
    <s v="LN10578"/>
    <d v="2011-10-21T00:00:00"/>
    <n v="1590"/>
    <s v="SAMUEL PEREDO"/>
    <n v="11"/>
    <s v="PORTACAMP DTI-U"/>
    <x v="1"/>
    <x v="0"/>
  </r>
  <r>
    <n v="469"/>
    <x v="10"/>
    <x v="1"/>
    <s v="YPFBTR-NOT2016-C2-058"/>
    <m/>
    <s v="LV-TPT420-22"/>
    <s v="MALAS CONDICIONES"/>
    <x v="8"/>
    <x v="7"/>
    <x v="70"/>
    <s v="R8WK2A7"/>
    <s v="LN10822"/>
    <d v="2011-11-23T00:00:00"/>
    <n v="1590"/>
    <s v="SAMUEL PEREDO"/>
    <n v="11"/>
    <s v="PORTACAMP DTI-U"/>
    <x v="1"/>
    <x v="0"/>
  </r>
  <r>
    <n v="470"/>
    <x v="10"/>
    <x v="1"/>
    <s v="YPFBTR-NOT2021-C4-039"/>
    <m/>
    <s v="LV-TPT420-06"/>
    <s v="MALAS CONDICIONES"/>
    <x v="8"/>
    <x v="7"/>
    <x v="70"/>
    <s v="R8VK66K"/>
    <s v="LN10578"/>
    <d v="2011-10-21T00:00:00"/>
    <n v="1590"/>
    <s v="SAMUEL PEREDO"/>
    <n v="11"/>
    <s v="PORTACAMP DTI-U"/>
    <x v="1"/>
    <x v="0"/>
  </r>
  <r>
    <n v="471"/>
    <x v="10"/>
    <x v="1"/>
    <s v="YPFBTR-NOT2021-C4-041"/>
    <m/>
    <s v="LV-TPT420-25"/>
    <s v="MALAS CONDICIONES"/>
    <x v="8"/>
    <x v="7"/>
    <x v="70"/>
    <s v="R8WK2A9"/>
    <s v="LN10822"/>
    <d v="2011-11-23T00:00:00"/>
    <n v="1590"/>
    <s v="SAMUEL PEREDO"/>
    <n v="11"/>
    <s v="PORTACAMP DTI-U"/>
    <x v="1"/>
    <x v="0"/>
  </r>
  <r>
    <n v="474"/>
    <x v="10"/>
    <x v="1"/>
    <s v="YPFBTR-NOT2021-C4-030"/>
    <m/>
    <s v="LV-TPT420-31"/>
    <s v="MALAS CONDICIONES"/>
    <x v="8"/>
    <x v="7"/>
    <x v="70"/>
    <s v="R8WK2B7"/>
    <s v="LN10822"/>
    <d v="2011-11-23T00:00:00"/>
    <n v="1590"/>
    <s v="SAMUEL PEREDO"/>
    <n v="11"/>
    <s v="PORTACAMP DTI-U"/>
    <x v="1"/>
    <x v="0"/>
  </r>
  <r>
    <n v="475"/>
    <x v="10"/>
    <x v="1"/>
    <s v="YPFBTR-NOT2021-C4-022"/>
    <m/>
    <s v="LV-TPT420-36"/>
    <s v="MALAS CONDICIONES"/>
    <x v="8"/>
    <x v="7"/>
    <x v="70"/>
    <s v="R8VK66D"/>
    <s v="LN10822"/>
    <d v="2011-11-23T00:00:00"/>
    <n v="1590"/>
    <s v="SAMUEL PEREDO"/>
    <n v="11"/>
    <s v="PORTACAMP DTI-U"/>
    <x v="1"/>
    <x v="0"/>
  </r>
  <r>
    <n v="480"/>
    <x v="10"/>
    <x v="1"/>
    <s v="YPFBTR-NOT2021-C4-023"/>
    <m/>
    <s v="LV-TPT420-01"/>
    <s v="MALAS CONDICIONES"/>
    <x v="8"/>
    <x v="7"/>
    <x v="70"/>
    <s v="R8VK67G"/>
    <s v="LN10578"/>
    <d v="2011-10-21T00:00:00"/>
    <n v="1590"/>
    <s v="SAMUEL PEREDO"/>
    <n v="11"/>
    <s v="PORTACAMP DTI-U"/>
    <x v="1"/>
    <x v="0"/>
  </r>
  <r>
    <n v="481"/>
    <x v="10"/>
    <x v="1"/>
    <s v="YPFBTR-NOT2021-C4-031"/>
    <m/>
    <s v="LV-TPT420-30"/>
    <s v="MALAS CONDICIONES"/>
    <x v="8"/>
    <x v="7"/>
    <x v="70"/>
    <s v="R8PG1BM"/>
    <s v="LN10822"/>
    <d v="2011-12-16T00:00:00"/>
    <n v="1590"/>
    <s v="SAMUEL PEREDO"/>
    <n v="11"/>
    <s v="PORTACAMP DTI-U"/>
    <x v="1"/>
    <x v="0"/>
  </r>
  <r>
    <n v="482"/>
    <x v="10"/>
    <x v="1"/>
    <s v="YPFBTR-NOT2021-C4-032"/>
    <m/>
    <s v="LV-TPT420-24"/>
    <s v="MALAS CONDICIONES"/>
    <x v="8"/>
    <x v="7"/>
    <x v="70"/>
    <s v="R8WK2B4"/>
    <s v="LN10822"/>
    <d v="2011-11-23T00:00:00"/>
    <n v="1590"/>
    <s v="SAMUEL PEREDO"/>
    <n v="11"/>
    <s v="PORTACAMP DTI-U"/>
    <x v="1"/>
    <x v="0"/>
  </r>
  <r>
    <n v="485"/>
    <x v="10"/>
    <x v="1"/>
    <s v="YPFBTR-NOT2021-C4-028"/>
    <m/>
    <s v="LV-TPT420-03"/>
    <s v="MALAS CONDICIONES"/>
    <x v="8"/>
    <x v="7"/>
    <x v="70"/>
    <s v="R8VK65M"/>
    <s v="LN10578"/>
    <d v="2011-10-21T00:00:00"/>
    <n v="1590"/>
    <s v="SAMUEL PEREDO"/>
    <n v="11"/>
    <s v="PORTACAMP DTI-U"/>
    <x v="1"/>
    <x v="0"/>
  </r>
  <r>
    <n v="489"/>
    <x v="10"/>
    <x v="1"/>
    <s v="YPFBTR-NOT2021-C4-026"/>
    <m/>
    <s v="LV-TPT420-11"/>
    <s v="MALAS CONDICIONES"/>
    <x v="8"/>
    <x v="7"/>
    <x v="70"/>
    <s v="R8VK66G"/>
    <s v="LN10578"/>
    <d v="2011-10-21T00:00:00"/>
    <n v="1590"/>
    <s v="SAMUEL PEREDO"/>
    <n v="11"/>
    <s v="PORTACAMP DTI-U"/>
    <x v="1"/>
    <x v="0"/>
  </r>
  <r>
    <n v="491"/>
    <x v="10"/>
    <x v="1"/>
    <s v="YPFBTR-NOT2021-C4-021"/>
    <m/>
    <s v="LV-TPT420-08"/>
    <s v="MALAS CONDICIONES"/>
    <x v="8"/>
    <x v="7"/>
    <x v="70"/>
    <s v="R8VK67A"/>
    <s v="LN10578"/>
    <d v="2011-10-21T00:00:00"/>
    <n v="1590"/>
    <s v="SAMUEL PEREDO"/>
    <n v="11"/>
    <s v="PORTACAMP DTI-U"/>
    <x v="1"/>
    <x v="0"/>
  </r>
  <r>
    <n v="504"/>
    <x v="10"/>
    <x v="1"/>
    <s v="YPFBTR-NOT2021-C4-033"/>
    <m/>
    <s v="LV-TPT420-13"/>
    <s v="MALAS CONDICIONES"/>
    <x v="8"/>
    <x v="7"/>
    <x v="70"/>
    <s v="R8VK66L"/>
    <s v="LN10578"/>
    <d v="2011-10-21T00:00:00"/>
    <n v="1590"/>
    <s v="SAMUEL PEREDO"/>
    <n v="11"/>
    <s v="PORTACAMP DTI-U"/>
    <x v="1"/>
    <x v="0"/>
  </r>
  <r>
    <n v="506"/>
    <x v="10"/>
    <x v="1"/>
    <s v="YPFBTR-NOT2021-C4-029"/>
    <s v="1220004982"/>
    <s v="LV-TPT420-44"/>
    <s v="MALAS CONDICIONES"/>
    <x v="8"/>
    <x v="7"/>
    <x v="70"/>
    <s v="R8WK2A6"/>
    <s v="LN10822"/>
    <d v="2011-11-23T00:00:00"/>
    <n v="1590"/>
    <s v="SAMUEL PEREDO"/>
    <n v="11"/>
    <s v="PORTACAMP DTI-U"/>
    <x v="1"/>
    <x v="0"/>
  </r>
  <r>
    <n v="511"/>
    <x v="10"/>
    <x v="1"/>
    <s v="YPFBTR-NOT2021-C4-024"/>
    <m/>
    <s v="LV-TPT420-34"/>
    <s v="MALAS CONDICIONES"/>
    <x v="8"/>
    <x v="7"/>
    <x v="70"/>
    <s v="R8WK2B2"/>
    <s v="LN10822"/>
    <d v="2011-11-23T00:00:00"/>
    <n v="1590"/>
    <s v="SAMUEL PEREDO"/>
    <n v="11"/>
    <s v="PORTACAMP DTI-U"/>
    <x v="1"/>
    <x v="0"/>
  </r>
  <r>
    <n v="512"/>
    <x v="10"/>
    <x v="1"/>
    <s v="YPFBTR-NOT2021-C4-027"/>
    <m/>
    <s v="LV-TPT420-04"/>
    <s v="MALAS CONDICIONES"/>
    <x v="8"/>
    <x v="7"/>
    <x v="70"/>
    <s v="R8VK65L"/>
    <s v="LN10578"/>
    <d v="2011-10-21T00:00:00"/>
    <n v="1590"/>
    <s v="SAMUEL PEREDO"/>
    <n v="11"/>
    <s v="PORTACAMP DTI-U"/>
    <x v="1"/>
    <x v="0"/>
  </r>
  <r>
    <n v="252"/>
    <x v="6"/>
    <x v="1"/>
    <s v="YPFBTR-CPU2021-C4-004"/>
    <m/>
    <s v="LV-TCM57-197"/>
    <s v="MALAS CONDICIONES"/>
    <x v="5"/>
    <x v="7"/>
    <x v="71"/>
    <s v="MJ01165"/>
    <s v="LN7265"/>
    <d v="2009-12-11T00:00:00"/>
    <n v="1337"/>
    <s v="SAMUEL PEREDO"/>
    <n v="9"/>
    <s v="PORTACAMP DTI-U"/>
    <x v="3"/>
    <x v="0"/>
  </r>
  <r>
    <n v="253"/>
    <x v="6"/>
    <x v="1"/>
    <s v="YPFBTR-CPU2021-C4-003"/>
    <m/>
    <s v="LV-TCM57-121"/>
    <s v="MALAS CONDICIONES"/>
    <x v="5"/>
    <x v="7"/>
    <x v="71"/>
    <s v="MJ00898"/>
    <s v="LN6945"/>
    <d v="2009-09-15T00:00:00"/>
    <n v="1175"/>
    <s v="SAMUEL PEREDO"/>
    <n v="8"/>
    <s v="PORTACAMP DTI-U"/>
    <x v="3"/>
    <x v="0"/>
  </r>
  <r>
    <n v="259"/>
    <x v="6"/>
    <x v="1"/>
    <s v="YPFBTR-CPU2021-C4-001"/>
    <m/>
    <s v="LV-TCM57-126"/>
    <s v="MALAS CONDICIONES"/>
    <x v="5"/>
    <x v="7"/>
    <x v="71"/>
    <s v="MJ00935"/>
    <s v="LN6945"/>
    <d v="2009-09-15T00:00:00"/>
    <n v="1175"/>
    <s v="SAMUEL PEREDO"/>
    <n v="8"/>
    <s v="PORTACAMP DTI-U"/>
    <x v="3"/>
    <x v="0"/>
  </r>
  <r>
    <n v="167"/>
    <x v="8"/>
    <x v="1"/>
    <s v="YPFBTR-MON2021-C4-002"/>
    <m/>
    <s v="LV-TCM57-170"/>
    <s v="MALAS CONDICIONES"/>
    <x v="6"/>
    <x v="2"/>
    <x v="72"/>
    <s v="CN0Y1G0M7426105O5D9C"/>
    <s v="LN8494"/>
    <d v="2010-10-29T00:00:00"/>
    <n v="223"/>
    <s v="SAMUEL PEREDO"/>
    <n v="1"/>
    <s v="PORTACAMP DTI-U"/>
    <x v="4"/>
    <x v="0"/>
  </r>
  <r>
    <n v="166"/>
    <x v="8"/>
    <x v="1"/>
    <s v="YPFBTR-MON2021-C4-001"/>
    <s v="1220000186"/>
    <s v="COM169"/>
    <s v="MALAS CONDICIONES"/>
    <x v="6"/>
    <x v="2"/>
    <x v="73"/>
    <s v="CN0RNMH67444505SBG1S"/>
    <s v="LN8494"/>
    <d v="2010-10-29T00:00:00"/>
    <n v="223"/>
    <s v="SAMUEL PEREDO"/>
    <n v="1"/>
    <s v="PORTACAMP DTI-U"/>
    <x v="4"/>
    <x v="0"/>
  </r>
  <r>
    <n v="168"/>
    <x v="8"/>
    <x v="1"/>
    <s v="YPFBTR-MON2021-C4-004"/>
    <m/>
    <s v="LV-TCM57-171"/>
    <s v="MALAS CONDICIONES"/>
    <x v="6"/>
    <x v="2"/>
    <x v="73"/>
    <s v="CN0RNMH67444505SBSDS"/>
    <s v="LN8494"/>
    <d v="2010-10-29T00:00:00"/>
    <n v="223"/>
    <s v="SAMUEL PEREDO"/>
    <n v="1"/>
    <s v="PORTACAMP DTI-U"/>
    <x v="4"/>
    <x v="0"/>
  </r>
  <r>
    <n v="96"/>
    <x v="8"/>
    <x v="1"/>
    <s v="YPFBTR-MON2020--"/>
    <s v="1220001902"/>
    <s v="LV-TCM57-145"/>
    <s v="MALAS CONDICIONES"/>
    <x v="6"/>
    <x v="1"/>
    <x v="74"/>
    <s v="CNC746P0M5"/>
    <s v="LN4919"/>
    <d v="2008-02-18T00:00:00"/>
    <n v="333"/>
    <s v="SAMUEL PEREDO"/>
    <n v="2"/>
    <s v="PORTACAMP DTI-U"/>
    <x v="0"/>
    <x v="0"/>
  </r>
  <r>
    <n v="104"/>
    <x v="8"/>
    <x v="1"/>
    <s v="YPFBTR-MON2022-009"/>
    <s v="1220001912"/>
    <s v="LV-TCM57-184"/>
    <s v="MALAS CONDICIONES"/>
    <x v="6"/>
    <x v="1"/>
    <x v="74"/>
    <s v="CNC741P8M0"/>
    <s v="LN4734"/>
    <d v="2008-01-30T00:00:00"/>
    <n v="223"/>
    <s v="SAMUEL PEREDO"/>
    <n v="1"/>
    <s v="PORTACAMP DTI-U"/>
    <x v="0"/>
    <x v="0"/>
  </r>
  <r>
    <n v="121"/>
    <x v="8"/>
    <x v="1"/>
    <s v="YPFBTR-MON2020-C4-012"/>
    <m/>
    <s v="LV-TCM57-198"/>
    <s v="MALAS CONDICIONES"/>
    <x v="6"/>
    <x v="1"/>
    <x v="74"/>
    <s v="CND7332LD4"/>
    <s v="LN4919"/>
    <d v="2008-05-18T00:00:00"/>
    <n v="223"/>
    <s v="SAMUEL PEREDO"/>
    <n v="1"/>
    <s v="PORTACAMP DTI-U"/>
    <x v="0"/>
    <x v="0"/>
  </r>
  <r>
    <n v="684"/>
    <x v="7"/>
    <x v="1"/>
    <s v="TR-HW2023-C4-011"/>
    <m/>
    <s v="LV-TCM57-177"/>
    <s v="MALAS CONDICIONES"/>
    <x v="6"/>
    <x v="1"/>
    <x v="74"/>
    <s v="CNC746P0M0"/>
    <s v="LN4919"/>
    <d v="2008-02-18T00:00:00"/>
    <n v="223"/>
    <s v="TERMINAL ARICA"/>
    <n v="1"/>
    <s v="TERMINAL ARICA"/>
    <x v="0"/>
    <x v="1"/>
  </r>
  <r>
    <n v="685"/>
    <x v="7"/>
    <x v="1"/>
    <s v="TR-HW2023-C4-012"/>
    <m/>
    <s v="LV-TCM57-178"/>
    <s v="MALAS CONDICIONES"/>
    <x v="6"/>
    <x v="1"/>
    <x v="74"/>
    <s v="CND7332LG7"/>
    <s v="LN4919"/>
    <d v="2008-02-18T00:00:00"/>
    <n v="223"/>
    <s v="TERMINAL ARICA"/>
    <n v="1"/>
    <s v="TERMINAL ARICA"/>
    <x v="0"/>
    <x v="1"/>
  </r>
  <r>
    <n v="686"/>
    <x v="7"/>
    <x v="1"/>
    <s v="TR-HW2023-C4-013"/>
    <m/>
    <s v="LV-TCM57-180"/>
    <s v="MALAS CONDICIONES"/>
    <x v="6"/>
    <x v="1"/>
    <x v="74"/>
    <s v="CND7332MPX"/>
    <s v="LN4919"/>
    <d v="2008-02-18T00:00:00"/>
    <n v="223"/>
    <s v="TERMINAL ARICA"/>
    <n v="1"/>
    <s v="TERMINAL ARICA"/>
    <x v="0"/>
    <x v="1"/>
  </r>
  <r>
    <n v="687"/>
    <x v="7"/>
    <x v="1"/>
    <s v="TR-HW2023-C4-014"/>
    <m/>
    <s v="LV-TCM57-150"/>
    <s v="MALAS CONDICIONES"/>
    <x v="6"/>
    <x v="1"/>
    <x v="74"/>
    <s v="CND7332MQY"/>
    <s v="LN4919"/>
    <d v="2008-02-18T00:00:00"/>
    <n v="223"/>
    <s v="TERMINAL ARICA"/>
    <n v="1"/>
    <s v="TERMINAL ARICA"/>
    <x v="0"/>
    <x v="1"/>
  </r>
  <r>
    <n v="112"/>
    <x v="8"/>
    <x v="1"/>
    <s v="YPFBTR-MON2022-003"/>
    <s v="1220001900"/>
    <s v="LV-TCM57-122"/>
    <s v="MALAS CONDICIONES"/>
    <x v="6"/>
    <x v="1"/>
    <x v="75"/>
    <s v="CNC738Q1N1"/>
    <s v="LN4824"/>
    <d v="2008-02-18T00:00:00"/>
    <n v="228"/>
    <s v="SAMUEL PEREDO"/>
    <n v="2"/>
    <s v="PORTACAMP DTI-U"/>
    <x v="0"/>
    <x v="0"/>
  </r>
  <r>
    <n v="99"/>
    <x v="8"/>
    <x v="1"/>
    <s v="YPFBTR-MON2022-049"/>
    <s v="1220000215"/>
    <s v="COM253"/>
    <s v="MALAS CONDICIONES"/>
    <x v="6"/>
    <x v="1"/>
    <x v="54"/>
    <s v="3CQ146B2NJ"/>
    <s v="LN12263"/>
    <d v="2012-09-07T00:00:00"/>
    <n v="223"/>
    <s v="SAMUEL PEREDO"/>
    <n v="1"/>
    <s v="PORTACAMP DTI-U"/>
    <x v="8"/>
    <x v="0"/>
  </r>
  <r>
    <n v="100"/>
    <x v="8"/>
    <x v="1"/>
    <s v="YPFBTR-MON2022-046"/>
    <s v="1220000218"/>
    <s v="COM256"/>
    <s v="MALAS CONDICIONES"/>
    <x v="6"/>
    <x v="1"/>
    <x v="54"/>
    <s v="3CQ146B1L5"/>
    <s v="LN12263"/>
    <d v="2012-09-07T00:00:00"/>
    <n v="223"/>
    <s v="SAMUEL PEREDO"/>
    <n v="1"/>
    <s v="PORTACAMP DTI-U"/>
    <x v="8"/>
    <x v="0"/>
  </r>
  <r>
    <n v="102"/>
    <x v="8"/>
    <x v="1"/>
    <s v="YPFBTR-MON2022-034"/>
    <s v="1220000217"/>
    <s v="COM255"/>
    <s v="MALAS CONDICIONES"/>
    <x v="6"/>
    <x v="1"/>
    <x v="54"/>
    <s v="3CQ146B2MG"/>
    <s v="LN12263"/>
    <d v="2012-09-07T00:00:00"/>
    <n v="223"/>
    <s v="SAMUEL PEREDO"/>
    <n v="1"/>
    <s v="PORTACAMP DTI-U"/>
    <x v="8"/>
    <x v="0"/>
  </r>
  <r>
    <n v="106"/>
    <x v="8"/>
    <x v="1"/>
    <s v="YPFBTR-MON2022-014"/>
    <s v="1220000265"/>
    <s v="COM303"/>
    <s v="MALAS CONDICIONES"/>
    <x v="6"/>
    <x v="1"/>
    <x v="54"/>
    <s v="3CQ146BBQT"/>
    <s v="LN12279"/>
    <d v="2012-08-29T00:00:00"/>
    <n v="223"/>
    <s v="SAMUEL PEREDO"/>
    <n v="1"/>
    <s v="PORTACAMP DTI-U"/>
    <x v="8"/>
    <x v="0"/>
  </r>
  <r>
    <n v="108"/>
    <x v="8"/>
    <x v="1"/>
    <s v="YPFBTR-MON2022-054"/>
    <s v="1220000248"/>
    <s v="COM286"/>
    <s v="MALAS CONDICIONES"/>
    <x v="6"/>
    <x v="1"/>
    <x v="54"/>
    <s v="3CQ146BBQX"/>
    <s v="LN12263"/>
    <d v="2012-09-07T00:00:00"/>
    <n v="224"/>
    <s v="SAMUEL PEREDO"/>
    <n v="1"/>
    <s v="PORTACAMP DTI-U"/>
    <x v="8"/>
    <x v="0"/>
  </r>
  <r>
    <n v="109"/>
    <x v="8"/>
    <x v="1"/>
    <s v="YPFBTR-MON2022-006"/>
    <s v="1220000245"/>
    <s v="COM283"/>
    <s v="MALAS CONDICIONES"/>
    <x v="6"/>
    <x v="1"/>
    <x v="54"/>
    <s v="3CQ146BBQ3"/>
    <s v="LN12263"/>
    <d v="2012-09-07T00:00:00"/>
    <n v="225"/>
    <s v="SAMUEL PEREDO"/>
    <n v="2"/>
    <s v="PORTACAMP DTI-U"/>
    <x v="8"/>
    <x v="0"/>
  </r>
  <r>
    <n v="110"/>
    <x v="8"/>
    <x v="1"/>
    <s v="YPFBTR-MON2022-004"/>
    <s v="1220000325"/>
    <s v="COM401"/>
    <s v="MALAS CONDICIONES"/>
    <x v="6"/>
    <x v="1"/>
    <x v="54"/>
    <s v="3CQ146BBPZ"/>
    <s v="LN12263"/>
    <d v="2012-09-07T00:00:00"/>
    <n v="226"/>
    <s v="SAMUEL PEREDO"/>
    <n v="2"/>
    <s v="PORTACAMP DTI-U"/>
    <x v="8"/>
    <x v="0"/>
  </r>
  <r>
    <n v="119"/>
    <x v="8"/>
    <x v="1"/>
    <s v="YPFBTR-MON2022-005"/>
    <s v="1220000210"/>
    <s v="COM248"/>
    <s v="MALAS CONDICIONES"/>
    <x v="6"/>
    <x v="1"/>
    <x v="54"/>
    <s v="3CQ146BBRW"/>
    <s v="LN12263"/>
    <d v="2012-09-07T00:00:00"/>
    <n v="223"/>
    <s v="SAMUEL PEREDO"/>
    <n v="1"/>
    <s v="PORTACAMP DTI-U"/>
    <x v="8"/>
    <x v="0"/>
  </r>
  <r>
    <n v="111"/>
    <x v="8"/>
    <x v="1"/>
    <s v="YPFBTR-MON2022-002"/>
    <s v="1220000260"/>
    <s v="COM298"/>
    <s v="MALAS CONDICIONES"/>
    <x v="6"/>
    <x v="1"/>
    <x v="55"/>
    <s v="CNC222NPSN"/>
    <s v="LN12250"/>
    <d v="2012-09-05T00:00:00"/>
    <n v="227"/>
    <s v="SAMUEL PEREDO"/>
    <n v="2"/>
    <s v="PORTACAMP DTI-U"/>
    <x v="8"/>
    <x v="0"/>
  </r>
  <r>
    <n v="114"/>
    <x v="8"/>
    <x v="1"/>
    <s v="YPFBTR-MON2022-001"/>
    <s v="1220000269"/>
    <s v="COM307"/>
    <s v="MALAS CONDICIONES"/>
    <x v="6"/>
    <x v="1"/>
    <x v="55"/>
    <s v="CNC222NPN0"/>
    <s v="LN12250"/>
    <d v="2012-09-05T00:00:00"/>
    <n v="230"/>
    <s v="SAMUEL PEREDO"/>
    <n v="2"/>
    <s v="PORTACAMP DTI-U"/>
    <x v="8"/>
    <x v="0"/>
  </r>
  <r>
    <n v="88"/>
    <x v="8"/>
    <x v="1"/>
    <s v="YPFBTR-MON2023-C4-018"/>
    <s v="1220001910"/>
    <s v="LV-TCM57-181"/>
    <s v="MALAS CONDICIONES"/>
    <x v="6"/>
    <x v="1"/>
    <x v="76"/>
    <s v="6CM2311HFT"/>
    <s v="LN11911"/>
    <d v="2004-10-19T00:00:00"/>
    <n v="288"/>
    <s v="SAMUEL PEREDO"/>
    <n v="2"/>
    <s v="PORTACAMP DTI-U"/>
    <x v="13"/>
    <x v="0"/>
  </r>
  <r>
    <n v="688"/>
    <x v="7"/>
    <x v="1"/>
    <s v="TR-HW2023-C4-015"/>
    <s v="1220001903"/>
    <s v="LV-TCM57-151"/>
    <s v="MALAS CONDICIONES"/>
    <x v="6"/>
    <x v="8"/>
    <x v="77"/>
    <s v="55LDX88"/>
    <s v="LN1648"/>
    <d v="2003-12-11T04:00:00"/>
    <n v="223"/>
    <s v="TERMINAL ARICA"/>
    <n v="1"/>
    <s v="TERMINAL ARICA"/>
    <x v="12"/>
    <x v="1"/>
  </r>
  <r>
    <n v="95"/>
    <x v="8"/>
    <x v="1"/>
    <s v="YPFBTR-MON2020--"/>
    <s v="1220001928"/>
    <s v="LV-TCM57-97"/>
    <s v="MALAS CONDICIONES"/>
    <x v="6"/>
    <x v="7"/>
    <x v="78"/>
    <s v="V1GDH03"/>
    <s v="LN6089"/>
    <d v="2009-02-12T00:00:00"/>
    <n v="333"/>
    <s v="SAMUEL PEREDO"/>
    <n v="2"/>
    <s v="PORTACAMP DTI-U"/>
    <x v="3"/>
    <x v="0"/>
  </r>
  <r>
    <n v="97"/>
    <x v="8"/>
    <x v="1"/>
    <s v="YPFBTR-MON2020-C4-059"/>
    <s v="1220001917"/>
    <s v="LV-TCM57-20"/>
    <s v="MALAS CONDICIONES"/>
    <x v="6"/>
    <x v="7"/>
    <x v="78"/>
    <s v="V1RGD88"/>
    <s v="LN6089"/>
    <d v="2009-02-12T00:00:00"/>
    <n v="333"/>
    <s v="SAMUEL PEREDO"/>
    <n v="2"/>
    <s v="PORTACAMP DTI-U"/>
    <x v="3"/>
    <x v="0"/>
  </r>
  <r>
    <n v="118"/>
    <x v="8"/>
    <x v="1"/>
    <s v="YPFBTR-MON2022-058"/>
    <s v="1220001909"/>
    <s v="LV-TCM57-18"/>
    <s v="MALAS CONDICIONES"/>
    <x v="6"/>
    <x v="7"/>
    <x v="78"/>
    <s v="V1GDH31"/>
    <s v="LN6089"/>
    <d v="2009-02-12T00:00:00"/>
    <n v="223"/>
    <s v="SAMUEL PEREDO"/>
    <n v="1"/>
    <s v="PORTACAMP DTI-U"/>
    <x v="3"/>
    <x v="0"/>
  </r>
  <r>
    <n v="125"/>
    <x v="8"/>
    <x v="1"/>
    <s v="YPFBTR-MON2019-C2-007"/>
    <s v="1220001921"/>
    <s v="LV-TCM57-39"/>
    <s v="MALAS CONDICIONES"/>
    <x v="6"/>
    <x v="7"/>
    <x v="78"/>
    <s v="V1RGG20"/>
    <s v="LN6089"/>
    <d v="2009-02-12T00:00:00"/>
    <n v="223"/>
    <s v="SAMUEL PEREDO"/>
    <n v="1"/>
    <s v="PORTACAMP DTI-U"/>
    <x v="3"/>
    <x v="0"/>
  </r>
  <r>
    <n v="160"/>
    <x v="8"/>
    <x v="1"/>
    <s v="YPFBTR-MON2013-C2-034"/>
    <s v="1220001898"/>
    <s v="LV-TCM57-106"/>
    <s v="MALAS CONDICIONES"/>
    <x v="6"/>
    <x v="7"/>
    <x v="78"/>
    <s v="V1RGD04"/>
    <s v="LN6089"/>
    <d v="2009-02-12T00:00:00"/>
    <n v="223"/>
    <s v="SAMUEL PEREDO"/>
    <n v="1"/>
    <s v="PORTACAMP DTI-U"/>
    <x v="3"/>
    <x v="0"/>
  </r>
  <r>
    <n v="161"/>
    <x v="8"/>
    <x v="1"/>
    <s v="YPFBTR-MON2013-C3-002"/>
    <s v="1220001925"/>
    <s v="LV-TCM57-72"/>
    <s v="MALAS CONDICIONES"/>
    <x v="6"/>
    <x v="7"/>
    <x v="78"/>
    <s v="V1RGF00"/>
    <s v="LN6089"/>
    <d v="2009-02-12T00:00:00"/>
    <n v="223"/>
    <s v="SAMUEL PEREDO"/>
    <n v="1"/>
    <s v="PORTACAMP DTI-U"/>
    <x v="3"/>
    <x v="0"/>
  </r>
  <r>
    <n v="120"/>
    <x v="8"/>
    <x v="1"/>
    <s v="YPFBTR-MON2022-025"/>
    <s v="1220001918"/>
    <s v="LV-TCM57-201"/>
    <s v="MALAS CONDICIONES"/>
    <x v="6"/>
    <x v="7"/>
    <x v="79"/>
    <s v="V1Y6441"/>
    <s v="LN7265"/>
    <d v="2009-12-11T00:00:00"/>
    <n v="223"/>
    <s v="SAMUEL PEREDO"/>
    <n v="1"/>
    <s v="PORTACAMP DTI-U"/>
    <x v="3"/>
    <x v="0"/>
  </r>
  <r>
    <n v="163"/>
    <x v="8"/>
    <x v="1"/>
    <s v="YPFBTR-MON2019-C2-020"/>
    <s v="1220001904"/>
    <s v="LV-TCM57-160"/>
    <s v="MALAS CONDICIONES"/>
    <x v="6"/>
    <x v="7"/>
    <x v="79"/>
    <s v="V1Y6155"/>
    <s v="LN7265"/>
    <d v="2009-12-10T00:00:00"/>
    <n v="223"/>
    <s v="SAMUEL PEREDO"/>
    <n v="1"/>
    <s v="PORTACAMP DTI-U"/>
    <x v="3"/>
    <x v="0"/>
  </r>
  <r>
    <n v="164"/>
    <x v="8"/>
    <x v="1"/>
    <s v="YPFBTR-MON2019-C4-001"/>
    <s v="1220001911"/>
    <s v="LV-TCM57-182"/>
    <s v="MALAS CONDICIONES"/>
    <x v="6"/>
    <x v="7"/>
    <x v="79"/>
    <s v="V1Y7097"/>
    <s v="LN7265"/>
    <d v="2009-12-10T00:00:00"/>
    <n v="223"/>
    <s v="SAMUEL PEREDO"/>
    <n v="1"/>
    <s v="PORTACAMP DTI-U"/>
    <x v="3"/>
    <x v="0"/>
  </r>
  <r>
    <n v="101"/>
    <x v="8"/>
    <x v="1"/>
    <s v="YPFBTR-MON2022-044"/>
    <s v="1220001907"/>
    <s v="LV-TCM57-167"/>
    <s v="MALAS CONDICIONES"/>
    <x v="6"/>
    <x v="7"/>
    <x v="80"/>
    <s v="VNB4F42"/>
    <s v="LN10579"/>
    <d v="2011-11-04T00:00:00"/>
    <n v="223"/>
    <s v="SAMUEL PEREDO"/>
    <n v="1"/>
    <s v="PORTACAMP DTI-U"/>
    <x v="1"/>
    <x v="0"/>
  </r>
  <r>
    <n v="103"/>
    <x v="8"/>
    <x v="1"/>
    <s v="YPFBTR-MON2022-031"/>
    <s v="1220001906"/>
    <s v="LV-TCM57-163"/>
    <s v="MALAS CONDICIONES"/>
    <x v="6"/>
    <x v="7"/>
    <x v="80"/>
    <s v="VNBBV1W"/>
    <s v="LN10822"/>
    <d v="2011-11-18T00:00:00"/>
    <n v="223"/>
    <s v="SAMUEL PEREDO"/>
    <n v="1"/>
    <s v="PORTACAMP DTI-U"/>
    <x v="1"/>
    <x v="0"/>
  </r>
  <r>
    <n v="105"/>
    <x v="8"/>
    <x v="1"/>
    <s v="YPFBTR-MON2022-029"/>
    <s v="1220001914"/>
    <s v="LV-TCM57-190"/>
    <s v="MALAS CONDICIONES"/>
    <x v="6"/>
    <x v="7"/>
    <x v="80"/>
    <s v="VNBBV33"/>
    <s v="LN10822"/>
    <d v="2011-11-18T00:00:00"/>
    <n v="223"/>
    <s v="SAMUEL PEREDO"/>
    <n v="1"/>
    <s v="PORTACAMP DTI-U"/>
    <x v="1"/>
    <x v="0"/>
  </r>
  <r>
    <n v="107"/>
    <x v="8"/>
    <x v="1"/>
    <s v="YPFBTR-MON2022-*"/>
    <s v="1220001915"/>
    <s v="LV-TCM57-195"/>
    <s v="MALAS CONDICIONES"/>
    <x v="6"/>
    <x v="7"/>
    <x v="80"/>
    <s v="VNBBTBG"/>
    <s v="LN10822"/>
    <d v="2011-11-18T00:00:00"/>
    <n v="223"/>
    <s v="SAMUEL PEREDO"/>
    <n v="1"/>
    <s v="PORTACAMP DTI-U"/>
    <x v="1"/>
    <x v="0"/>
  </r>
  <r>
    <n v="113"/>
    <x v="8"/>
    <x v="1"/>
    <s v="YPFBTR-MON2022-023"/>
    <s v="1220001901"/>
    <s v="LV-TCM57-138"/>
    <s v="MALAS CONDICIONES"/>
    <x v="6"/>
    <x v="7"/>
    <x v="80"/>
    <s v="VNBBTMM"/>
    <s v="LN10579"/>
    <d v="2011-11-04T00:00:00"/>
    <n v="229"/>
    <s v="SAMUEL PEREDO"/>
    <n v="2"/>
    <s v="PORTACAMP DTI-U"/>
    <x v="1"/>
    <x v="0"/>
  </r>
  <r>
    <n v="117"/>
    <x v="8"/>
    <x v="1"/>
    <s v="YPFBTR-MON2022-035"/>
    <m/>
    <s v="LV-TCM57-197"/>
    <s v="MALAS CONDICIONES"/>
    <x v="6"/>
    <x v="7"/>
    <x v="80"/>
    <s v="VNBBTDR"/>
    <s v="LN10822"/>
    <d v="2011-11-18T00:00:00"/>
    <n v="223"/>
    <s v="SAMUEL PEREDO"/>
    <n v="1"/>
    <s v="PORTACAMP DTI-U"/>
    <x v="1"/>
    <x v="0"/>
  </r>
  <r>
    <n v="92"/>
    <x v="8"/>
    <x v="1"/>
    <s v="TR-HW2023-C4-005"/>
    <m/>
    <s v="MON-024"/>
    <s v="MALAS CONDICIONES"/>
    <x v="6"/>
    <x v="7"/>
    <x v="79"/>
    <s v="V109269"/>
    <s v="LN6414"/>
    <d v="2009-04-29T00:00:00"/>
    <n v="333"/>
    <s v="SAMUEL PEREDO"/>
    <n v="2"/>
    <s v="PORTACAMP DTI-U"/>
    <x v="3"/>
    <x v="0"/>
  </r>
  <r>
    <n v="93"/>
    <x v="8"/>
    <x v="1"/>
    <s v="TR-HW2023-C4-006"/>
    <m/>
    <s v="MON-026"/>
    <s v="MALAS CONDICIONES"/>
    <x v="6"/>
    <x v="7"/>
    <x v="79"/>
    <s v="V109386"/>
    <s v="LN6414"/>
    <d v="2009-04-29T00:00:00"/>
    <n v="333"/>
    <s v="SAMUEL PEREDO"/>
    <n v="2"/>
    <s v="PORTACAMP DTI-U"/>
    <x v="3"/>
    <x v="0"/>
  </r>
  <r>
    <n v="94"/>
    <x v="8"/>
    <x v="1"/>
    <s v="TR-HW2023-C4-007"/>
    <m/>
    <s v="MON-016"/>
    <s v="MALAS CONDICIONES"/>
    <x v="6"/>
    <x v="7"/>
    <x v="79"/>
    <s v="V110323"/>
    <s v="LN6414"/>
    <d v="2009-04-29T00:00:00"/>
    <n v="333"/>
    <s v="SAMUEL PEREDO"/>
    <n v="2"/>
    <s v="PORTACAMP DTI-U"/>
    <x v="3"/>
    <x v="0"/>
  </r>
  <r>
    <n v="162"/>
    <x v="8"/>
    <x v="1"/>
    <s v="YPFBTR-MON2019-C2-011"/>
    <s v="1220002039"/>
    <s v="MON055"/>
    <s v="MALAS CONDICIONES"/>
    <x v="6"/>
    <x v="9"/>
    <x v="81"/>
    <s v="S8A113121777"/>
    <s v="LN10577"/>
    <d v="2011-10-10T00:00:00"/>
    <n v="345"/>
    <s v="SAMUEL PEREDO"/>
    <n v="2"/>
    <s v="PORTACAMP DTI-U"/>
    <x v="1"/>
    <x v="0"/>
  </r>
  <r>
    <n v="169"/>
    <x v="8"/>
    <x v="1"/>
    <s v="YPFBTR-MON2021-C4-011"/>
    <m/>
    <s v="MON048"/>
    <s v="MALAS CONDICIONES"/>
    <x v="6"/>
    <x v="9"/>
    <x v="81"/>
    <s v="S8A113121768"/>
    <s v="LN10577"/>
    <d v="2011-10-10T00:00:00"/>
    <n v="345"/>
    <s v="SAMUEL PEREDO"/>
    <n v="2"/>
    <s v="PORTACAMP DTI-U"/>
    <x v="1"/>
    <x v="0"/>
  </r>
  <r>
    <n v="170"/>
    <x v="8"/>
    <x v="1"/>
    <s v="YPFBTR-MON2021-C4-014"/>
    <m/>
    <s v="MON045"/>
    <s v="MALAS CONDICIONES"/>
    <x v="6"/>
    <x v="9"/>
    <x v="81"/>
    <s v="S8A113121771"/>
    <s v="LN10577"/>
    <d v="2011-10-10T00:00:00"/>
    <n v="345"/>
    <s v="SAMUEL PEREDO"/>
    <n v="2"/>
    <s v="PORTACAMP DTI-U"/>
    <x v="1"/>
    <x v="0"/>
  </r>
  <r>
    <n v="171"/>
    <x v="8"/>
    <x v="1"/>
    <s v="YPFBTR-MON2021-C4-015"/>
    <m/>
    <s v="MON044"/>
    <s v="MALAS CONDICIONES"/>
    <x v="6"/>
    <x v="9"/>
    <x v="81"/>
    <s v="S8A113121027"/>
    <s v="LN10577"/>
    <d v="2011-10-10T00:00:00"/>
    <n v="345"/>
    <s v="SAMUEL PEREDO"/>
    <n v="2"/>
    <s v="PORTACAMP DTI-U"/>
    <x v="1"/>
    <x v="0"/>
  </r>
  <r>
    <n v="172"/>
    <x v="8"/>
    <x v="1"/>
    <s v="YPFBTR-MON2021-C4-020"/>
    <m/>
    <s v="MON052"/>
    <s v="MALAS CONDICIONES"/>
    <x v="6"/>
    <x v="9"/>
    <x v="81"/>
    <s v="S8A113121779"/>
    <s v="LN10577"/>
    <d v="2011-10-10T00:00:00"/>
    <n v="345"/>
    <s v="SAMUEL PEREDO"/>
    <n v="2"/>
    <s v="PORTACAMP DTI-U"/>
    <x v="1"/>
    <x v="0"/>
  </r>
  <r>
    <n v="98"/>
    <x v="8"/>
    <x v="1"/>
    <s v="TR-MON2012-C3-*"/>
    <m/>
    <s v="FLAT-M015"/>
    <s v="MALAS CONDICIONES"/>
    <x v="6"/>
    <x v="9"/>
    <x v="82"/>
    <s v="A32044850632"/>
    <s v="LN3067"/>
    <d v="2005-09-30T00:00:00"/>
    <n v="685"/>
    <s v="SAMUEL PEREDO"/>
    <n v="5"/>
    <s v="PORTACAMP DTI-U"/>
    <x v="5"/>
    <x v="0"/>
  </r>
  <r>
    <n v="115"/>
    <x v="8"/>
    <x v="1"/>
    <s v="TR-MON2012-C3-017"/>
    <m/>
    <s v="FLAT-M012"/>
    <s v="MALAS CONDICIONES"/>
    <x v="6"/>
    <x v="9"/>
    <x v="82"/>
    <s v="A32044850607"/>
    <s v="LN3067"/>
    <d v="2005-09-30T00:00:00"/>
    <n v="685"/>
    <s v="SAMUEL PEREDO"/>
    <n v="5"/>
    <s v="PORTACAMP DTI-U"/>
    <x v="5"/>
    <x v="0"/>
  </r>
  <r>
    <n v="116"/>
    <x v="8"/>
    <x v="1"/>
    <s v="TR-MON2012-C3-016"/>
    <m/>
    <s v="LV-TCM57-123"/>
    <s v="MALAS CONDICIONES"/>
    <x v="6"/>
    <x v="9"/>
    <x v="82"/>
    <s v="A3205224B0694"/>
    <s v="LN2921"/>
    <d v="2005-08-11T00:00:00"/>
    <n v="600"/>
    <s v="SAMUEL PEREDO"/>
    <n v="4"/>
    <s v="PORTACAMP DTI-U"/>
    <x v="5"/>
    <x v="0"/>
  </r>
  <r>
    <n v="619"/>
    <x v="1"/>
    <x v="1"/>
    <s v="YPFBTR-IMP2022-008"/>
    <s v="1220001470"/>
    <s v="IMP-206"/>
    <s v="MALAS CONDICIONES"/>
    <x v="1"/>
    <x v="1"/>
    <x v="41"/>
    <s v="CN252BR1K7"/>
    <s v="LN12640"/>
    <d v="2012-10-31T00:00:00"/>
    <n v="177"/>
    <s v="SAMUEL PEREDO"/>
    <n v="1"/>
    <s v="PORTACAMP DTI-U"/>
    <x v="8"/>
    <x v="0"/>
  </r>
  <r>
    <n v="602"/>
    <x v="1"/>
    <x v="1"/>
    <s v="YPFBTR-IMP2022-009"/>
    <s v="1220003581"/>
    <s v="IMP329"/>
    <s v="MALAS CONDICIONES"/>
    <x v="1"/>
    <x v="1"/>
    <x v="83"/>
    <s v="CN34ICK02B"/>
    <s v="LN15628"/>
    <d v="2014-09-25T00:00:00"/>
    <n v="885"/>
    <s v="SAMUEL PEREDO"/>
    <n v="6"/>
    <s v="PORTACAMP DTI-U"/>
    <x v="6"/>
    <x v="0"/>
  </r>
  <r>
    <n v="691"/>
    <x v="7"/>
    <x v="1"/>
    <s v="TR-HW2023-C4-021"/>
    <s v="1220001318"/>
    <s v="IBM-037"/>
    <s v="MALAS CONDICIONES"/>
    <x v="5"/>
    <x v="8"/>
    <x v="84"/>
    <s v="KCY8RDF"/>
    <s v="LN1648"/>
    <d v="2003-12-11T00:00:00"/>
    <n v="1725"/>
    <s v="TERMINAL ARICA"/>
    <n v="12"/>
    <s v="TERMINAL ARICA"/>
    <x v="12"/>
    <x v="1"/>
  </r>
  <r>
    <n v="642"/>
    <x v="1"/>
    <x v="1"/>
    <s v="YPFBTR-IMP2019-C4-004"/>
    <s v="1220001451"/>
    <s v="IMP-183"/>
    <s v="MALAS CONDICIONES"/>
    <x v="1"/>
    <x v="1"/>
    <x v="85"/>
    <s v="CN15E3Q1KK"/>
    <s v="LN10220"/>
    <d v="2011-08-24T00:00:00"/>
    <n v="175"/>
    <s v="SAMUEL PEREDO"/>
    <n v="1"/>
    <s v="PORTACAMP DTI-U"/>
    <x v="1"/>
    <x v="0"/>
  </r>
  <r>
    <n v="637"/>
    <x v="1"/>
    <x v="1"/>
    <s v="YPFBTR-IMP2019-C4-012"/>
    <s v="1220001478"/>
    <s v="IMP-214"/>
    <s v="MALAS CONDICIONES"/>
    <x v="1"/>
    <x v="1"/>
    <x v="85"/>
    <s v="CN19Q1T2RC"/>
    <s v="LN12640"/>
    <d v="2012-10-31T00:00:00"/>
    <n v="177"/>
    <s v="SAMUEL PEREDO"/>
    <n v="1"/>
    <s v="PORTACAMP DTI-U"/>
    <x v="8"/>
    <x v="0"/>
  </r>
  <r>
    <n v="638"/>
    <x v="1"/>
    <x v="1"/>
    <s v="YPFBTR-IMP2019-C4-010"/>
    <s v="1220001571"/>
    <s v="IMP-311"/>
    <s v="MALAS CONDICIONES"/>
    <x v="1"/>
    <x v="1"/>
    <x v="85"/>
    <s v="CN36ABVGG2"/>
    <s v="LN14931"/>
    <d v="2014-05-06T00:00:00"/>
    <n v="136"/>
    <s v="SAMUEL PEREDO"/>
    <n v="1"/>
    <s v="PORTACAMP DTI-U"/>
    <x v="6"/>
    <x v="0"/>
  </r>
  <r>
    <n v="640"/>
    <x v="1"/>
    <x v="1"/>
    <s v="YPFBTR-IMP2019-C4-006"/>
    <s v="1220001473"/>
    <s v="IMP-209"/>
    <s v="MALAS CONDICIONES"/>
    <x v="1"/>
    <x v="1"/>
    <x v="85"/>
    <s v="CN19Q1T2S9"/>
    <s v="LN12640"/>
    <d v="2012-10-31T00:00:00"/>
    <n v="177"/>
    <s v="SAMUEL PEREDO"/>
    <n v="1"/>
    <s v="PORTACAMP DTI-U"/>
    <x v="8"/>
    <x v="0"/>
  </r>
  <r>
    <n v="643"/>
    <x v="1"/>
    <x v="1"/>
    <s v="YPFBTR-IMP2019-C4-003"/>
    <s v="1220001463"/>
    <s v="IMP-199"/>
    <s v="MALAS CONDICIONES"/>
    <x v="1"/>
    <x v="1"/>
    <x v="85"/>
    <s v="CN19Q1T16H"/>
    <s v="LN12640"/>
    <d v="2012-10-31T00:00:00"/>
    <n v="177"/>
    <s v="SAMUEL PEREDO"/>
    <n v="1"/>
    <s v="PORTACAMP DTI-U"/>
    <x v="8"/>
    <x v="0"/>
  </r>
  <r>
    <n v="647"/>
    <x v="1"/>
    <x v="1"/>
    <s v="YPFBTR-IMP2019-C4-013"/>
    <s v="1220004014"/>
    <s v="IMP442"/>
    <s v="MALAS CONDICIONES"/>
    <x v="1"/>
    <x v="1"/>
    <x v="85"/>
    <s v="CN2ABBVH19"/>
    <s v="LN18044"/>
    <d v="2016-06-06T00:00:00"/>
    <n v="66"/>
    <s v="SAMUEL PEREDO"/>
    <n v="0"/>
    <s v="PORTACAMP DTI-U"/>
    <x v="7"/>
    <x v="0"/>
  </r>
  <r>
    <n v="654"/>
    <x v="1"/>
    <x v="1"/>
    <s v="YPFBTR-IMP2016-C3-004"/>
    <s v="1220001467"/>
    <s v="IMP-203"/>
    <s v="MALAS CONDICIONES"/>
    <x v="1"/>
    <x v="1"/>
    <x v="85"/>
    <s v="CN19Q1T1B5"/>
    <s v="LN12640"/>
    <d v="2012-10-31T00:00:00"/>
    <n v="177"/>
    <s v="SAMUEL PEREDO"/>
    <n v="1"/>
    <s v="PORTACAMP DTI-U"/>
    <x v="8"/>
    <x v="0"/>
  </r>
  <r>
    <n v="656"/>
    <x v="1"/>
    <x v="1"/>
    <s v="YPFBTR-IMP2013-C3-014"/>
    <s v="1220001468"/>
    <s v="IMP-204"/>
    <s v="MALAS CONDICIONES"/>
    <x v="1"/>
    <x v="1"/>
    <x v="85"/>
    <s v="CN19Q1T1B7"/>
    <s v="LN12640"/>
    <d v="2012-10-31T00:00:00"/>
    <n v="177"/>
    <s v="SAMUEL PEREDO"/>
    <n v="1"/>
    <s v="PORTACAMP DTI-U"/>
    <x v="8"/>
    <x v="0"/>
  </r>
  <r>
    <n v="658"/>
    <x v="1"/>
    <x v="1"/>
    <s v="YPFBTR-IMP2019-C4-011"/>
    <s v="1220004013"/>
    <s v="IMP441"/>
    <s v="MALAS CONDICIONES"/>
    <x v="1"/>
    <x v="1"/>
    <x v="85"/>
    <s v="CN2ABBVGH1"/>
    <s v="LN18044"/>
    <d v="2016-06-06T00:00:00"/>
    <n v="66"/>
    <s v="SAMUEL PEREDO"/>
    <n v="0"/>
    <s v="PORTACAMP DTI-U"/>
    <x v="7"/>
    <x v="0"/>
  </r>
  <r>
    <n v="667"/>
    <x v="1"/>
    <x v="1"/>
    <s v="YPFBTR-IMP2019-C2-019"/>
    <s v="1220001505"/>
    <s v="IMP-244"/>
    <s v="MALAS CONDICIONES"/>
    <x v="1"/>
    <x v="1"/>
    <x v="85"/>
    <s v="CN293BS0Y2"/>
    <s v="LN12640"/>
    <d v="2012-12-04T00:00:00"/>
    <n v="177"/>
    <s v="SAMUEL PEREDO"/>
    <n v="1"/>
    <s v="PORTACAMP DTI-U"/>
    <x v="8"/>
    <x v="0"/>
  </r>
  <r>
    <n v="669"/>
    <x v="1"/>
    <x v="1"/>
    <s v="YPFBTR-IMP2019-C2-015"/>
    <s v="1220001570"/>
    <s v="IMP-310"/>
    <s v="MALAS CONDICIONES"/>
    <x v="1"/>
    <x v="1"/>
    <x v="85"/>
    <s v="CN36ABVG46"/>
    <s v="LN14931"/>
    <d v="2014-05-06T00:00:00"/>
    <n v="136"/>
    <s v="SAMUEL PEREDO"/>
    <n v="1"/>
    <s v="PORTACAMP DTI-U"/>
    <x v="6"/>
    <x v="0"/>
  </r>
  <r>
    <n v="673"/>
    <x v="1"/>
    <x v="1"/>
    <s v="YPFBTR-IMP2019-C2-016"/>
    <s v="1220001491"/>
    <s v="IMP-230"/>
    <s v="MALAS CONDICIONES"/>
    <x v="1"/>
    <x v="1"/>
    <x v="85"/>
    <s v="CN293BS0V1"/>
    <s v="LN12640"/>
    <d v="2012-12-04T00:00:00"/>
    <n v="177"/>
    <s v="SAMUEL PEREDO"/>
    <n v="1"/>
    <s v="PORTACAMP DTI-U"/>
    <x v="8"/>
    <x v="0"/>
  </r>
  <r>
    <n v="574"/>
    <x v="1"/>
    <x v="1"/>
    <s v="YPFBTR-IMP2020-C4-028"/>
    <m/>
    <s v="IMP-186"/>
    <s v="MALAS CONDICIONES"/>
    <x v="1"/>
    <x v="1"/>
    <x v="86"/>
    <s v="CN15E3Q1KH"/>
    <s v="LN10220"/>
    <d v="2011-08-24T00:00:00"/>
    <n v="175"/>
    <s v="SAMUEL PEREDO"/>
    <n v="1"/>
    <s v="PORTACAMP DTI-U"/>
    <x v="1"/>
    <x v="0"/>
  </r>
  <r>
    <n v="585"/>
    <x v="1"/>
    <x v="1"/>
    <s v="YPFBTR-IMP2020-C4-050"/>
    <s v="1220001437"/>
    <s v="IMP-166"/>
    <s v="MALAS CONDICIONES"/>
    <x v="1"/>
    <x v="1"/>
    <x v="86"/>
    <s v="CN15E3Q1KS"/>
    <s v="LN10220"/>
    <d v="2011-08-24T00:00:00"/>
    <n v="175"/>
    <s v="SAMUEL PEREDO"/>
    <n v="1"/>
    <s v="PORTACAMP DTI-U"/>
    <x v="1"/>
    <x v="0"/>
  </r>
  <r>
    <n v="589"/>
    <x v="1"/>
    <x v="1"/>
    <s v="TR-HW2023-C4-025"/>
    <s v="1220001460"/>
    <s v="IMP-195"/>
    <s v="MALAS CONDICIONES"/>
    <x v="1"/>
    <x v="1"/>
    <x v="86"/>
    <s v="CN15E3Q1HG"/>
    <s v="LN10220"/>
    <d v="2011-08-24T00:00:00"/>
    <n v="175"/>
    <s v="SAMUEL PEREDO"/>
    <n v="1"/>
    <s v="PORTACAMP DTI-U"/>
    <x v="1"/>
    <x v="0"/>
  </r>
  <r>
    <n v="565"/>
    <x v="1"/>
    <x v="1"/>
    <s v="YPFBTR-IMP2022-001"/>
    <s v="1220001517"/>
    <s v="IMP-256"/>
    <s v="MALAS CONDICIONES"/>
    <x v="1"/>
    <x v="1"/>
    <x v="85"/>
    <s v="CN19Q1T192"/>
    <s v="LN12640"/>
    <d v="2012-12-04T00:00:00"/>
    <n v="490.02"/>
    <s v="SAMUEL PEREDO"/>
    <n v="3"/>
    <s v="PORTACAMP DTI-U"/>
    <x v="8"/>
    <x v="0"/>
  </r>
  <r>
    <n v="581"/>
    <x v="1"/>
    <x v="1"/>
    <s v="YPFBTR-IMP2020-C4-030"/>
    <s v="1220001508"/>
    <s v="IMP-247"/>
    <s v="MALAS CONDICIONES"/>
    <x v="1"/>
    <x v="1"/>
    <x v="85"/>
    <s v="CN293BS0X1"/>
    <s v="LN12640"/>
    <d v="2012-12-04T00:00:00"/>
    <n v="177"/>
    <s v="SAMUEL PEREDO"/>
    <n v="1"/>
    <s v="PORTACAMP DTI-U"/>
    <x v="8"/>
    <x v="0"/>
  </r>
  <r>
    <n v="583"/>
    <x v="1"/>
    <x v="1"/>
    <s v="YPFBTR-IMP2020-C4-051"/>
    <s v="1220001465"/>
    <s v="IMP-201"/>
    <s v="MALAS CONDICIONES"/>
    <x v="1"/>
    <x v="1"/>
    <x v="85"/>
    <s v="CN19Q1T17B"/>
    <s v="LN12640"/>
    <d v="2012-10-31T00:00:00"/>
    <n v="177"/>
    <s v="SAMUEL PEREDO"/>
    <n v="1"/>
    <s v="PORTACAMP DTI-U"/>
    <x v="8"/>
    <x v="0"/>
  </r>
  <r>
    <n v="593"/>
    <x v="1"/>
    <x v="1"/>
    <s v="YPFBTR-IMP2020-C4-031"/>
    <s v="1220001462"/>
    <s v="IMP-198"/>
    <s v="MALAS CONDICIONES"/>
    <x v="1"/>
    <x v="1"/>
    <x v="85"/>
    <s v="CN19Q1T0KN"/>
    <s v="LN12640"/>
    <d v="2012-10-31T00:00:00"/>
    <n v="177"/>
    <s v="SAMUEL PEREDO"/>
    <n v="1"/>
    <s v="PORTACAMP DTI-U"/>
    <x v="8"/>
    <x v="0"/>
  </r>
  <r>
    <n v="517"/>
    <x v="1"/>
    <x v="1"/>
    <s v="YPFBTR-IMP2023-C4-010"/>
    <s v="1220001506"/>
    <s v="IMP-245"/>
    <s v="MALAS CONDICIONES"/>
    <x v="1"/>
    <x v="1"/>
    <x v="85"/>
    <s v="CN293BS0VT"/>
    <s v="LN12640"/>
    <d v="2012-12-04T00:00:00"/>
    <n v="177"/>
    <s v="SAMUEL PEREDO"/>
    <n v="1"/>
    <s v="PORTACAMP DTI-U"/>
    <x v="8"/>
    <x v="0"/>
  </r>
  <r>
    <n v="518"/>
    <x v="1"/>
    <x v="1"/>
    <s v="YPFBTR-IMP2023-C4-011"/>
    <s v="1220001474"/>
    <s v="IMP-210"/>
    <s v="MALAS CONDICIONES"/>
    <x v="1"/>
    <x v="1"/>
    <x v="85"/>
    <s v="CN19Q1T2QS"/>
    <s v="LN12640"/>
    <d v="2012-10-31T00:00:00"/>
    <n v="177"/>
    <s v="SAMUEL PEREDO"/>
    <n v="1"/>
    <s v="PORTACAMP DTI-U"/>
    <x v="8"/>
    <x v="0"/>
  </r>
  <r>
    <n v="519"/>
    <x v="1"/>
    <x v="1"/>
    <s v="YPFBTR-IMP2023-C4-012"/>
    <s v="1220003578"/>
    <s v="IMP-317"/>
    <s v="MALAS CONDICIONES"/>
    <x v="1"/>
    <x v="1"/>
    <x v="85"/>
    <s v="CN36ABVGFQ"/>
    <s v="LN15838"/>
    <d v="2014-11-18T00:00:00"/>
    <n v="130"/>
    <s v="SAMUEL PEREDO"/>
    <n v="1"/>
    <s v="PORTACAMP DTI-U"/>
    <x v="6"/>
    <x v="0"/>
  </r>
  <r>
    <n v="520"/>
    <x v="1"/>
    <x v="1"/>
    <s v="YPFBTR-IMP2023-C4-013"/>
    <m/>
    <s v="IMP-050"/>
    <s v="MALAS CONDICIONES"/>
    <x v="1"/>
    <x v="1"/>
    <x v="85"/>
    <s v="CN36IBVHBR"/>
    <s v="FACTURA206"/>
    <d v="2017-02-08T00:00:00"/>
    <n v="130"/>
    <s v="SAMUEL PEREDO"/>
    <n v="1"/>
    <s v="PORTACAMP DTI-U"/>
    <x v="15"/>
    <x v="0"/>
  </r>
  <r>
    <n v="521"/>
    <x v="1"/>
    <x v="1"/>
    <s v="YPFBTR-IMP2023-C4-014"/>
    <s v="1220004030"/>
    <s v="IMP456"/>
    <s v="MALAS CONDICIONES"/>
    <x v="1"/>
    <x v="1"/>
    <x v="85"/>
    <s v="CN2ABBVGDS"/>
    <s v="LN18044"/>
    <d v="2016-06-06T00:00:00"/>
    <n v="130"/>
    <s v="SAMUEL PEREDO"/>
    <n v="1"/>
    <s v="PORTACAMP DTI-U"/>
    <x v="7"/>
    <x v="0"/>
  </r>
  <r>
    <n v="522"/>
    <x v="1"/>
    <x v="1"/>
    <s v="YPFBTR-IMP2023-C4-015"/>
    <s v="1220001503"/>
    <s v="IMP-242"/>
    <s v="MALAS CONDICIONES"/>
    <x v="1"/>
    <x v="1"/>
    <x v="85"/>
    <s v="CN293BS0WD"/>
    <s v="LN12640"/>
    <d v="2012-12-04T00:00:00"/>
    <n v="130"/>
    <s v="SAMUEL PEREDO"/>
    <n v="1"/>
    <s v="PORTACAMP DTI-U"/>
    <x v="8"/>
    <x v="0"/>
  </r>
  <r>
    <n v="523"/>
    <x v="1"/>
    <x v="1"/>
    <s v="YPFBTR-IMP2023-C4-016"/>
    <s v="1220001477"/>
    <s v="IMP-213"/>
    <s v="MALAS CONDICIONES"/>
    <x v="1"/>
    <x v="1"/>
    <x v="85"/>
    <s v="CN19Q1T2R9"/>
    <s v="LN12640"/>
    <d v="2012-10-31T00:00:00"/>
    <n v="130"/>
    <s v="SAMUEL PEREDO"/>
    <n v="1"/>
    <s v="PORTACAMP DTI-U"/>
    <x v="8"/>
    <x v="0"/>
  </r>
  <r>
    <n v="524"/>
    <x v="1"/>
    <x v="1"/>
    <s v="YPFBTR-IMP2023-C4-017"/>
    <s v="1220004017"/>
    <s v="IMP331"/>
    <s v="MALAS CONDICIONES"/>
    <x v="1"/>
    <x v="1"/>
    <x v="85"/>
    <s v="CN2ABBVGGP"/>
    <s v="LN18044"/>
    <d v="2016-06-06T00:00:00"/>
    <n v="130"/>
    <s v="SAMUEL PEREDO"/>
    <n v="1"/>
    <s v="PORTACAMP DTI-U"/>
    <x v="7"/>
    <x v="0"/>
  </r>
  <r>
    <n v="525"/>
    <x v="1"/>
    <x v="1"/>
    <s v="YPFBTR-IMP2023-C4-018"/>
    <s v="1220004018"/>
    <s v="IMP444"/>
    <s v="MALAS CONDICIONES"/>
    <x v="1"/>
    <x v="1"/>
    <x v="85"/>
    <s v="CN2ACBVH4P"/>
    <s v="LN18044"/>
    <d v="2016-06-06T00:00:00"/>
    <n v="130"/>
    <s v="SAMUEL PEREDO"/>
    <n v="1"/>
    <s v="PORTACAMP DTI-U"/>
    <x v="7"/>
    <x v="0"/>
  </r>
  <r>
    <n v="526"/>
    <x v="1"/>
    <x v="1"/>
    <s v="YPFBTR-IMP2023-C4-019"/>
    <s v="1220001480"/>
    <s v="IMP-216"/>
    <s v="MALAS CONDICIONES"/>
    <x v="1"/>
    <x v="1"/>
    <x v="85"/>
    <s v="CN19Q1T2RK"/>
    <s v="LN12640"/>
    <d v="2012-10-31T00:00:00"/>
    <n v="177"/>
    <s v="SAMUEL PEREDO"/>
    <n v="1"/>
    <s v="PORTACAMP DTI-U"/>
    <x v="8"/>
    <x v="0"/>
  </r>
  <r>
    <n v="527"/>
    <x v="1"/>
    <x v="1"/>
    <s v="YPFBTR-IMP2023-C4-020"/>
    <s v="1220001479"/>
    <s v="IMP-215"/>
    <s v="MALAS CONDICIONES"/>
    <x v="1"/>
    <x v="1"/>
    <x v="85"/>
    <s v="CN19Q1T2RH"/>
    <s v="LN12640"/>
    <d v="2012-10-31T00:00:00"/>
    <n v="177"/>
    <s v="SAMUEL PEREDO"/>
    <n v="1"/>
    <s v="PORTACAMP DTI-U"/>
    <x v="8"/>
    <x v="0"/>
  </r>
  <r>
    <n v="535"/>
    <x v="1"/>
    <x v="1"/>
    <s v="YPFBTR-IMP2023-C4-032"/>
    <s v="1220001511"/>
    <s v="IMP-250"/>
    <s v="MALAS CONDICIONES"/>
    <x v="1"/>
    <x v="1"/>
    <x v="85"/>
    <s v="CN293BS0WK"/>
    <s v="LN12640"/>
    <d v="2012-12-03T00:00:00"/>
    <n v="242.07"/>
    <s v="SAMUEL PEREDO"/>
    <n v="2"/>
    <s v="PORTACAMP DTI-U"/>
    <x v="8"/>
    <x v="0"/>
  </r>
  <r>
    <n v="536"/>
    <x v="1"/>
    <x v="1"/>
    <s v="YPFBTR-IMP2023-C4-033"/>
    <s v="1220003948"/>
    <s v="IMP394"/>
    <s v="MALAS CONDICIONES"/>
    <x v="1"/>
    <x v="1"/>
    <x v="85"/>
    <s v="CN2ABBVGGS"/>
    <s v="LN18044"/>
    <d v="2016-06-05T00:00:00"/>
    <n v="242.07"/>
    <s v="SAMUEL PEREDO"/>
    <n v="2"/>
    <s v="PORTACAMP DTI-U"/>
    <x v="7"/>
    <x v="0"/>
  </r>
  <r>
    <n v="537"/>
    <x v="1"/>
    <x v="1"/>
    <s v="YPFBTR-IMP2023-C4-034"/>
    <m/>
    <s v="IMP-025"/>
    <s v="MALAS CONDICIONES"/>
    <x v="1"/>
    <x v="1"/>
    <x v="85"/>
    <s v="CN2ACBVH7Q"/>
    <s v="FACTURA1037"/>
    <d v="2017-01-03T00:00:00"/>
    <n v="242.07"/>
    <s v="SAMUEL PEREDO"/>
    <n v="2"/>
    <s v="PORTACAMP DTI-U"/>
    <x v="15"/>
    <x v="0"/>
  </r>
  <r>
    <n v="546"/>
    <x v="1"/>
    <x v="1"/>
    <s v="YPFBTR-IMP2023-C4-043"/>
    <s v="1220004022"/>
    <s v="IMP448"/>
    <s v="MALAS CONDICIONES"/>
    <x v="1"/>
    <x v="1"/>
    <x v="85"/>
    <s v="CN2ABBVH81"/>
    <s v="LN18044"/>
    <d v="2016-06-05T00:00:00"/>
    <n v="242.07"/>
    <s v="SAMUEL PEREDO"/>
    <n v="2"/>
    <s v="PORTACAMP DTI-U"/>
    <x v="7"/>
    <x v="0"/>
  </r>
  <r>
    <n v="553"/>
    <x v="1"/>
    <x v="1"/>
    <s v="YPFBTR-IMP2023-C4-050"/>
    <s v="1220004762"/>
    <s v="IMP506"/>
    <s v="MALAS CONDICIONES"/>
    <x v="1"/>
    <x v="1"/>
    <x v="87"/>
    <s v="CN71MDT0Z2"/>
    <s v="LN18733"/>
    <d v="2017-10-23T00:00:00"/>
    <n v="242.07"/>
    <s v="SAMUEL PEREDO"/>
    <n v="2"/>
    <s v="PORTACAMP DTI-U"/>
    <x v="15"/>
    <x v="0"/>
  </r>
  <r>
    <n v="539"/>
    <x v="1"/>
    <x v="1"/>
    <s v="YPFBTR-IMP2023-C4-036"/>
    <s v="1220004745"/>
    <s v="IMP490"/>
    <s v="MALAS CONDICIONES"/>
    <x v="1"/>
    <x v="1"/>
    <x v="87"/>
    <s v="CN71MDT0Y8"/>
    <s v="LN18733"/>
    <d v="2017-10-23T00:00:00"/>
    <n v="242.07"/>
    <s v="SAMUEL PEREDO"/>
    <n v="2"/>
    <s v="PORTACAMP DTI-U"/>
    <x v="15"/>
    <x v="0"/>
  </r>
  <r>
    <n v="540"/>
    <x v="1"/>
    <x v="1"/>
    <s v="YPFBTR-IMP2023-C4-037"/>
    <s v="1220004751"/>
    <s v="IMP496"/>
    <s v="MALAS CONDICIONES"/>
    <x v="1"/>
    <x v="1"/>
    <x v="87"/>
    <s v="CN71MDT0YB"/>
    <s v="LN18733"/>
    <d v="2017-10-23T00:00:00"/>
    <n v="242.07"/>
    <s v="SAMUEL PEREDO"/>
    <n v="2"/>
    <s v="PORTACAMP DTI-U"/>
    <x v="15"/>
    <x v="0"/>
  </r>
  <r>
    <n v="541"/>
    <x v="1"/>
    <x v="1"/>
    <s v="YPFBTR-IMP2023-C4-038"/>
    <s v="1220004756"/>
    <s v="IMP501"/>
    <s v="MALAS CONDICIONES"/>
    <x v="1"/>
    <x v="1"/>
    <x v="87"/>
    <s v="CN71MDT0ZB"/>
    <s v="LN18733"/>
    <d v="2017-10-23T00:00:00"/>
    <n v="242.07"/>
    <s v="SAMUEL PEREDO"/>
    <n v="2"/>
    <s v="PORTACAMP DTI-U"/>
    <x v="15"/>
    <x v="0"/>
  </r>
  <r>
    <n v="547"/>
    <x v="1"/>
    <x v="1"/>
    <s v="YPFBTR-IMP2023-C4-044"/>
    <s v="1220004759"/>
    <s v="IMP410"/>
    <s v="MALAS CONDICIONES"/>
    <x v="1"/>
    <x v="1"/>
    <x v="87"/>
    <s v="CN71MDT0ZF"/>
    <s v="LN18733"/>
    <d v="2017-10-22T00:00:00"/>
    <n v="242.07"/>
    <s v="SAMUEL PEREDO"/>
    <n v="2"/>
    <s v="PORTACAMP DTI-U"/>
    <x v="15"/>
    <x v="0"/>
  </r>
  <r>
    <n v="552"/>
    <x v="1"/>
    <x v="1"/>
    <s v="YPFBTR-IMP2023-C4-049"/>
    <s v="1220004754"/>
    <s v="IMP499"/>
    <s v="MALAS CONDICIONES"/>
    <x v="1"/>
    <x v="1"/>
    <x v="87"/>
    <s v="CN71MDT0YC"/>
    <s v="LN18733"/>
    <d v="2017-10-23T00:00:00"/>
    <n v="242.07"/>
    <s v="SAMUEL PEREDO"/>
    <n v="2"/>
    <s v="PORTACAMP DTI-U"/>
    <x v="15"/>
    <x v="0"/>
  </r>
  <r>
    <n v="548"/>
    <x v="1"/>
    <x v="1"/>
    <s v="YPFBTR-IMP2023-C4-045"/>
    <s v="1220001589"/>
    <s v="IMP345"/>
    <s v="MALAS CONDICIONES"/>
    <x v="1"/>
    <x v="1"/>
    <x v="88"/>
    <s v="CN55HFX092"/>
    <s v="LN16557"/>
    <d v="2015-07-29T00:00:00"/>
    <n v="242.07"/>
    <s v="SAMUEL PEREDO"/>
    <n v="2"/>
    <s v="PORTACAMP DTI-U"/>
    <x v="10"/>
    <x v="0"/>
  </r>
  <r>
    <n v="549"/>
    <x v="1"/>
    <x v="1"/>
    <s v="YPFBTR-IMP2023-C4-046"/>
    <s v="1220001590"/>
    <s v="IMP346"/>
    <s v="MALAS CONDICIONES"/>
    <x v="1"/>
    <x v="1"/>
    <x v="88"/>
    <s v="CN55HFX09W"/>
    <s v="LN16557"/>
    <d v="2015-07-29T00:00:00"/>
    <n v="242.07"/>
    <s v="SAMUEL PEREDO"/>
    <n v="2"/>
    <s v="PORTACAMP DTI-U"/>
    <x v="10"/>
    <x v="0"/>
  </r>
  <r>
    <n v="572"/>
    <x v="1"/>
    <x v="1"/>
    <s v="TR-IMP2012-C3-023"/>
    <s v="1220001113"/>
    <s v="E20IMP002"/>
    <s v="MALAS CONDICIONES"/>
    <x v="1"/>
    <x v="1"/>
    <x v="40"/>
    <s v="MY843680WQ"/>
    <s v="LN6047"/>
    <d v="2009-01-13T00:00:00"/>
    <n v="174.7"/>
    <s v="SAMUEL PEREDO"/>
    <n v="1"/>
    <s v="PORTACAMP DTI-U"/>
    <x v="3"/>
    <x v="0"/>
  </r>
  <r>
    <n v="575"/>
    <x v="1"/>
    <x v="1"/>
    <s v="YPFBTR-IMP2020-C4-021"/>
    <m/>
    <s v="IMP-126"/>
    <s v="MALAS CONDICIONES"/>
    <x v="1"/>
    <x v="1"/>
    <x v="40"/>
    <s v="MY87N682N7"/>
    <s v="LN6047"/>
    <d v="2009-01-12T00:00:00"/>
    <n v="174.7"/>
    <s v="SAMUEL PEREDO"/>
    <n v="1"/>
    <s v="PORTACAMP DTI-U"/>
    <x v="3"/>
    <x v="0"/>
  </r>
  <r>
    <n v="576"/>
    <x v="1"/>
    <x v="1"/>
    <s v="YPFBTR-IMP2020-C4-001"/>
    <m/>
    <s v="IMP-125"/>
    <s v="MALAS CONDICIONES"/>
    <x v="1"/>
    <x v="1"/>
    <x v="40"/>
    <s v="MY855680KQ"/>
    <s v="LN6047"/>
    <d v="2009-01-13T00:00:00"/>
    <n v="174.7"/>
    <s v="SAMUEL PEREDO"/>
    <n v="1"/>
    <s v="PORTACAMP DTI-U"/>
    <x v="3"/>
    <x v="0"/>
  </r>
  <r>
    <n v="577"/>
    <x v="1"/>
    <x v="1"/>
    <s v="YPFBTR-IMP2020-C4-038"/>
    <m/>
    <s v="E53IMP003"/>
    <s v="MALAS CONDICIONES"/>
    <x v="1"/>
    <x v="1"/>
    <x v="40"/>
    <s v="MY855680HG"/>
    <s v="LN6047"/>
    <d v="2009-01-13T00:00:00"/>
    <n v="174.7"/>
    <s v="SAMUEL PEREDO"/>
    <n v="1"/>
    <s v="PORTACAMP DTI-U"/>
    <x v="3"/>
    <x v="0"/>
  </r>
  <r>
    <n v="578"/>
    <x v="1"/>
    <x v="1"/>
    <s v="YPFBTR-IMP2020-C4-022"/>
    <m/>
    <s v="IMP-155"/>
    <s v="MALAS CONDICIONES"/>
    <x v="1"/>
    <x v="1"/>
    <x v="40"/>
    <s v="MY91M6804W"/>
    <s v="LN7335"/>
    <d v="2009-11-12T00:00:00"/>
    <n v="175"/>
    <s v="SAMUEL PEREDO"/>
    <n v="1"/>
    <s v="PORTACAMP DTI-U"/>
    <x v="3"/>
    <x v="0"/>
  </r>
  <r>
    <n v="579"/>
    <x v="1"/>
    <x v="1"/>
    <s v="YPFBTR-IMP2020-C4-002"/>
    <m/>
    <s v="E24IMP003"/>
    <s v="MALAS CONDICIONES"/>
    <x v="1"/>
    <x v="1"/>
    <x v="40"/>
    <s v="MY843680T4"/>
    <s v="LN6047"/>
    <d v="2009-01-13T00:00:00"/>
    <n v="174.7"/>
    <s v="SAMUEL PEREDO"/>
    <n v="1"/>
    <s v="PORTACAMP DTI-U"/>
    <x v="3"/>
    <x v="0"/>
  </r>
  <r>
    <n v="580"/>
    <x v="1"/>
    <x v="1"/>
    <s v="YPFBTR-IMP2020-C4-008"/>
    <m/>
    <s v="IMP-124"/>
    <s v="MALAS CONDICIONES"/>
    <x v="1"/>
    <x v="1"/>
    <x v="40"/>
    <s v="MY855680GN"/>
    <s v="LN6047"/>
    <d v="2009-01-13T00:00:00"/>
    <n v="174.7"/>
    <s v="SAMUEL PEREDO"/>
    <n v="1"/>
    <s v="PORTACAMP DTI-U"/>
    <x v="3"/>
    <x v="0"/>
  </r>
  <r>
    <n v="582"/>
    <x v="1"/>
    <x v="1"/>
    <s v="YPFBTR-IMP2020-C4-015"/>
    <m/>
    <s v="E32IMP002"/>
    <s v="MALAS CONDICIONES"/>
    <x v="1"/>
    <x v="1"/>
    <x v="40"/>
    <s v="MY8436824Q"/>
    <s v="LN6047"/>
    <d v="2009-01-13T00:00:00"/>
    <n v="174.7"/>
    <s v="SAMUEL PEREDO"/>
    <n v="1"/>
    <s v="PORTACAMP DTI-U"/>
    <x v="3"/>
    <x v="0"/>
  </r>
  <r>
    <n v="590"/>
    <x v="1"/>
    <x v="1"/>
    <s v="YPFBTR-IMP2020-C4-*"/>
    <m/>
    <s v="IMP-151"/>
    <s v="MALAS CONDICIONES"/>
    <x v="1"/>
    <x v="1"/>
    <x v="40"/>
    <s v="MY91M6809K"/>
    <s v="LN7335"/>
    <d v="2009-11-12T00:00:00"/>
    <n v="175"/>
    <s v="SAMUEL PEREDO"/>
    <n v="1"/>
    <s v="PORTACAMP DTI-U"/>
    <x v="3"/>
    <x v="0"/>
  </r>
  <r>
    <n v="591"/>
    <x v="1"/>
    <x v="1"/>
    <s v="YPFBTR-IMP2020-C4-035"/>
    <m/>
    <s v="IMP-139"/>
    <s v="MALAS CONDICIONES"/>
    <x v="1"/>
    <x v="1"/>
    <x v="40"/>
    <s v="MY8C168124"/>
    <s v="LN7335"/>
    <d v="2009-11-12T00:00:00"/>
    <n v="175"/>
    <s v="SAMUEL PEREDO"/>
    <n v="1"/>
    <s v="PORTACAMP DTI-U"/>
    <x v="3"/>
    <x v="0"/>
  </r>
  <r>
    <n v="592"/>
    <x v="1"/>
    <x v="1"/>
    <s v="YPFBTR-IMP2020-C4-*"/>
    <m/>
    <s v="E48IMP002"/>
    <s v="MALAS CONDICIONES"/>
    <x v="1"/>
    <x v="1"/>
    <x v="40"/>
    <s v="MY855680WW"/>
    <s v="LN6047"/>
    <d v="2009-01-13T00:00:00"/>
    <n v="174.7"/>
    <s v="SAMUEL PEREDO"/>
    <n v="1"/>
    <s v="PORTACAMP DTI-U"/>
    <x v="3"/>
    <x v="0"/>
  </r>
  <r>
    <n v="595"/>
    <x v="1"/>
    <x v="1"/>
    <s v="TR-IMP2012-C3-024"/>
    <s v="1220001114"/>
    <s v="E21IMP002"/>
    <s v="MALAS CONDICIONES"/>
    <x v="1"/>
    <x v="1"/>
    <x v="40"/>
    <s v="MY855680GB"/>
    <s v="LN6047"/>
    <d v="2009-01-13T00:00:00"/>
    <n v="174.7"/>
    <s v="SAMUEL PEREDO"/>
    <n v="1"/>
    <s v="PORTACAMP DTI-U"/>
    <x v="3"/>
    <x v="0"/>
  </r>
  <r>
    <n v="597"/>
    <x v="1"/>
    <x v="1"/>
    <s v="TR-IMP2012-C3-026"/>
    <s v="1220001115"/>
    <s v="E23IMP004"/>
    <s v="MALAS CONDICIONES"/>
    <x v="1"/>
    <x v="1"/>
    <x v="40"/>
    <s v="MY843680DW"/>
    <s v="LN6047"/>
    <d v="2009-01-13T00:00:00"/>
    <n v="174.7"/>
    <s v="SAMUEL PEREDO"/>
    <n v="1"/>
    <s v="PORTACAMP DTI-U"/>
    <x v="3"/>
    <x v="0"/>
  </r>
  <r>
    <n v="598"/>
    <x v="1"/>
    <x v="1"/>
    <s v="TR-IMP2012-C3-021"/>
    <m/>
    <s v="E17IMP002"/>
    <s v="MALAS CONDICIONES"/>
    <x v="1"/>
    <x v="1"/>
    <x v="40"/>
    <s v="MY8BH6807P"/>
    <s v="LN7335"/>
    <d v="2009-11-12T00:00:00"/>
    <n v="174.7"/>
    <s v="SAMUEL PEREDO"/>
    <n v="1"/>
    <s v="PORTACAMP DTI-U"/>
    <x v="3"/>
    <x v="0"/>
  </r>
  <r>
    <n v="599"/>
    <x v="1"/>
    <x v="1"/>
    <s v="TR-IMP2012-C3-014"/>
    <s v="1220001111"/>
    <s v="E04IMP004"/>
    <s v="MALAS CONDICIONES"/>
    <x v="1"/>
    <x v="1"/>
    <x v="40"/>
    <s v="MY855681JY"/>
    <s v="LN6047"/>
    <d v="2009-01-13T00:00:00"/>
    <n v="174.7"/>
    <s v="SAMUEL PEREDO"/>
    <n v="1"/>
    <s v="PORTACAMP DTI-U"/>
    <x v="3"/>
    <x v="0"/>
  </r>
  <r>
    <n v="605"/>
    <x v="1"/>
    <x v="1"/>
    <s v="TR-IMP2012-C3-017"/>
    <s v="1220001110"/>
    <s v="E02IMP006"/>
    <s v="MALAS CONDICIONES"/>
    <x v="1"/>
    <x v="1"/>
    <x v="40"/>
    <s v="MY835681SM"/>
    <s v="LN6047"/>
    <d v="2009-01-13T00:00:00"/>
    <n v="174.7"/>
    <s v="SAMUEL PEREDO"/>
    <n v="1"/>
    <s v="PORTACAMP DTI-U"/>
    <x v="3"/>
    <x v="0"/>
  </r>
  <r>
    <n v="618"/>
    <x v="1"/>
    <x v="1"/>
    <s v="TR-IMP2012-C3-016"/>
    <s v="1220001426"/>
    <s v="IMP-146"/>
    <s v="MALAS CONDICIONES"/>
    <x v="1"/>
    <x v="1"/>
    <x v="40"/>
    <s v="MY8C16811X"/>
    <s v="LN7335"/>
    <d v="2009-11-12T00:00:00"/>
    <n v="175"/>
    <s v="SAMUEL PEREDO"/>
    <n v="1"/>
    <s v="PORTACAMP DTI-U"/>
    <x v="3"/>
    <x v="0"/>
  </r>
  <r>
    <n v="623"/>
    <x v="1"/>
    <x v="1"/>
    <s v="YPFBTR-IMP2020-C4-012"/>
    <m/>
    <s v="E64IMP002"/>
    <s v="MALAS CONDICIONES"/>
    <x v="1"/>
    <x v="1"/>
    <x v="40"/>
    <s v="MY855680HK"/>
    <s v="LN6047"/>
    <d v="2009-01-13T00:00:00"/>
    <n v="174.7"/>
    <s v="SAMUEL PEREDO"/>
    <n v="1"/>
    <s v="PORTACAMP DTI-U"/>
    <x v="3"/>
    <x v="0"/>
  </r>
  <r>
    <n v="563"/>
    <x v="1"/>
    <x v="1"/>
    <s v="TR-IMP2012-C3-*"/>
    <s v="1220001112"/>
    <s v="E10IMP003"/>
    <s v="MALAS CONDICIONES"/>
    <x v="1"/>
    <x v="1"/>
    <x v="40"/>
    <s v="MY855680CP"/>
    <s v="LN6047"/>
    <d v="2009-01-13T00:00:00"/>
    <n v="174.7"/>
    <s v="SAMUEL PEREDO"/>
    <n v="1"/>
    <s v="PORTACAMP DTI-U"/>
    <x v="3"/>
    <x v="0"/>
  </r>
  <r>
    <n v="566"/>
    <x v="1"/>
    <x v="1"/>
    <s v="YPFBTR-IMP2022-003"/>
    <s v="1220001561"/>
    <s v="IMP-300"/>
    <s v="MALAS CONDICIONES"/>
    <x v="1"/>
    <x v="1"/>
    <x v="41"/>
    <s v="TH2612206C"/>
    <s v="LN13789"/>
    <d v="2013-07-22T00:00:00"/>
    <n v="490.02"/>
    <s v="SAMUEL PEREDO"/>
    <n v="3"/>
    <s v="PORTACAMP DTI-U"/>
    <x v="2"/>
    <x v="0"/>
  </r>
  <r>
    <n v="586"/>
    <x v="1"/>
    <x v="1"/>
    <s v="YPFBTR-IMP2020-C4-02*"/>
    <m/>
    <s v="IMP-189"/>
    <s v="MALAS CONDICIONES"/>
    <x v="1"/>
    <x v="1"/>
    <x v="41"/>
    <s v="TH13N220BD"/>
    <s v="LN10220"/>
    <d v="2011-08-24T00:00:00"/>
    <n v="380"/>
    <s v="SAMUEL PEREDO"/>
    <n v="3"/>
    <s v="PORTACAMP DTI-U"/>
    <x v="1"/>
    <x v="0"/>
  </r>
  <r>
    <n v="600"/>
    <x v="1"/>
    <x v="1"/>
    <s v="YPFBTR-IMP2022-010"/>
    <s v="1220001455"/>
    <s v="IMP-190"/>
    <s v="MALAS CONDICIONES"/>
    <x v="1"/>
    <x v="1"/>
    <x v="41"/>
    <s v="TH13N2209B"/>
    <s v="LN10220"/>
    <d v="2011-08-24T00:00:00"/>
    <n v="380"/>
    <s v="SAMUEL PEREDO"/>
    <n v="3"/>
    <s v="PORTACAMP DTI-U"/>
    <x v="1"/>
    <x v="0"/>
  </r>
  <r>
    <n v="611"/>
    <x v="1"/>
    <x v="1"/>
    <s v="YPFBTR-IMP2022-011"/>
    <s v="1220001562"/>
    <s v="IMP-301"/>
    <s v="MALAS CONDICIONES"/>
    <x v="1"/>
    <x v="1"/>
    <x v="41"/>
    <s v="TH2612206D"/>
    <s v="LN13789"/>
    <d v="2013-07-22T00:00:00"/>
    <n v="409.48"/>
    <s v="SAMUEL PEREDO"/>
    <n v="3"/>
    <s v="PORTACAMP DTI-U"/>
    <x v="2"/>
    <x v="0"/>
  </r>
  <r>
    <n v="629"/>
    <x v="1"/>
    <x v="1"/>
    <s v="YPFBTR-IMP2020-C4-037"/>
    <m/>
    <s v="IMP-112"/>
    <s v="MALAS CONDICIONES"/>
    <x v="1"/>
    <x v="1"/>
    <x v="41"/>
    <s v="TH828112SJ"/>
    <s v="LN5909"/>
    <d v="2008-12-09T00:00:00"/>
    <n v="501.79"/>
    <s v="SAMUEL PEREDO"/>
    <n v="3"/>
    <s v="PORTACAMP DTI-U"/>
    <x v="0"/>
    <x v="0"/>
  </r>
  <r>
    <n v="528"/>
    <x v="1"/>
    <x v="1"/>
    <s v="YPFBTR-IMP2023-C4-025"/>
    <s v="1220001581"/>
    <s v="IMP323"/>
    <s v="MALAS CONDICIONES"/>
    <x v="1"/>
    <x v="1"/>
    <x v="89"/>
    <s v="CN3A9EX040"/>
    <s v="LN16436"/>
    <d v="2015-04-28T00:00:00"/>
    <n v="395.87"/>
    <s v="SAMUEL PEREDO"/>
    <n v="3"/>
    <s v="PORTACAMP DTI-U"/>
    <x v="10"/>
    <x v="0"/>
  </r>
  <r>
    <n v="538"/>
    <x v="1"/>
    <x v="1"/>
    <s v="YPFBTR-IMP2023-C4-035"/>
    <s v="1220001584"/>
    <s v="IMP326"/>
    <s v="MALAS CONDICIONES"/>
    <x v="1"/>
    <x v="1"/>
    <x v="89"/>
    <s v="CN3A9EX09J"/>
    <s v="LN16436"/>
    <d v="2015-04-28T00:00:00"/>
    <n v="242.07"/>
    <s v="SAMUEL PEREDO"/>
    <n v="2"/>
    <s v="PORTACAMP DTI-U"/>
    <x v="10"/>
    <x v="0"/>
  </r>
  <r>
    <n v="542"/>
    <x v="1"/>
    <x v="1"/>
    <s v="YPFBTR-IMP2023-C4-039"/>
    <s v="1220001582"/>
    <s v="IMP324"/>
    <s v="MALAS CONDICIONES"/>
    <x v="1"/>
    <x v="1"/>
    <x v="89"/>
    <s v="CN3A9EX093"/>
    <s v="LN16436"/>
    <d v="2015-04-28T00:00:00"/>
    <n v="242.07"/>
    <s v="SAMUEL PEREDO"/>
    <n v="2"/>
    <s v="PORTACAMP DTI-U"/>
    <x v="10"/>
    <x v="0"/>
  </r>
  <r>
    <n v="544"/>
    <x v="1"/>
    <x v="1"/>
    <s v="YPFBTR-IMP2023-C4-041"/>
    <s v="1220001586"/>
    <s v="IMP328"/>
    <s v="MALAS CONDICIONES"/>
    <x v="1"/>
    <x v="1"/>
    <x v="89"/>
    <s v="CN3A9EX03K"/>
    <s v="LN16436"/>
    <d v="2015-04-29T00:00:00"/>
    <n v="242.07"/>
    <s v="SAMUEL PEREDO"/>
    <n v="2"/>
    <s v="PORTACAMP DTI-U"/>
    <x v="10"/>
    <x v="0"/>
  </r>
  <r>
    <n v="652"/>
    <x v="1"/>
    <x v="1"/>
    <s v="YPFBTR-IMP2021-C4-004"/>
    <s v="1220001453"/>
    <s v="IMP-187"/>
    <s v="MALAS CONDICIONES"/>
    <x v="1"/>
    <x v="1"/>
    <x v="86"/>
    <s v="CN15E3Q1K4"/>
    <s v="LN10220"/>
    <d v="2011-08-24T00:00:00"/>
    <n v="175"/>
    <s v="SAMUEL PEREDO"/>
    <n v="1"/>
    <s v="PORTACAMP DTI-U"/>
    <x v="1"/>
    <x v="0"/>
  </r>
  <r>
    <n v="635"/>
    <x v="1"/>
    <x v="1"/>
    <s v="YPFBTR-IMP2019-C4-015"/>
    <s v="1220001454"/>
    <s v="IMP-188"/>
    <s v="MALAS CONDICIONES"/>
    <x v="1"/>
    <x v="1"/>
    <x v="90"/>
    <s v="CN18SCQ0HC"/>
    <s v="LN10220"/>
    <d v="2011-08-24T00:00:00"/>
    <n v="175"/>
    <s v="SAMUEL PEREDO"/>
    <n v="1"/>
    <s v="PORTACAMP DTI-U"/>
    <x v="1"/>
    <x v="0"/>
  </r>
  <r>
    <n v="173"/>
    <x v="6"/>
    <x v="1"/>
    <s v="YPFBTR-CPU2023-C4-001"/>
    <s v="1220000187"/>
    <s v="COM179"/>
    <s v="MALAS CONDICIONES"/>
    <x v="5"/>
    <x v="2"/>
    <x v="91"/>
    <s v="CS3BPM1"/>
    <s v="LN8494"/>
    <d v="2010-10-29T00:00:00"/>
    <n v="1770"/>
    <s v="SAMUEL PEREDO"/>
    <n v="12"/>
    <s v="PORTACAMP DTI-U"/>
    <x v="4"/>
    <x v="0"/>
  </r>
  <r>
    <n v="254"/>
    <x v="6"/>
    <x v="1"/>
    <s v="YPFBTR-CPU2021-C4-002"/>
    <m/>
    <s v="COM186"/>
    <s v="MALAS CONDICIONES"/>
    <x v="5"/>
    <x v="2"/>
    <x v="91"/>
    <s v="FMYNPM1"/>
    <s v="LN8494"/>
    <d v="2010-10-29T00:00:00"/>
    <n v="1880"/>
    <s v="SAMUEL PEREDO"/>
    <n v="13"/>
    <s v="PORTACAMP DTI-U"/>
    <x v="4"/>
    <x v="0"/>
  </r>
  <r>
    <n v="256"/>
    <x v="6"/>
    <x v="1"/>
    <s v="YPFBTR-CPU2021-C4-007"/>
    <m/>
    <s v="COM167"/>
    <s v="MALAS CONDICIONES"/>
    <x v="5"/>
    <x v="2"/>
    <x v="91"/>
    <s v="CRYCPM1"/>
    <s v="LN8494"/>
    <d v="2010-10-29T00:00:00"/>
    <n v="1770"/>
    <s v="SAMUEL PEREDO"/>
    <n v="12"/>
    <s v="PORTACAMP DTI-U"/>
    <x v="4"/>
    <x v="0"/>
  </r>
  <r>
    <n v="257"/>
    <x v="6"/>
    <x v="1"/>
    <s v="YPFBTR-CPU2021-C4-006"/>
    <m/>
    <s v="COM150"/>
    <s v="MALAS CONDICIONES"/>
    <x v="5"/>
    <x v="2"/>
    <x v="91"/>
    <s v="CS18PM1"/>
    <s v="LN8494"/>
    <d v="2010-10-29T00:00:00"/>
    <n v="1770"/>
    <s v="SAMUEL PEREDO"/>
    <n v="12"/>
    <s v="PORTACAMP DTI-U"/>
    <x v="4"/>
    <x v="0"/>
  </r>
  <r>
    <n v="123"/>
    <x v="8"/>
    <x v="1"/>
    <s v="YPFBTR-MON2021-C4-008"/>
    <s v="1220000184"/>
    <s v="COM152"/>
    <s v="MALAS CONDICIONES"/>
    <x v="6"/>
    <x v="2"/>
    <x v="72"/>
    <s v="CN0Y1G0M7426105O3PEC"/>
    <s v="LN8494"/>
    <d v="2010-10-29T00:00:00"/>
    <n v="223"/>
    <s v="SAMUEL PEREDO"/>
    <n v="1"/>
    <s v="PORTACAMP DTI-U"/>
    <x v="4"/>
    <x v="0"/>
  </r>
  <r>
    <n v="127"/>
    <x v="8"/>
    <x v="1"/>
    <s v="YPFBTR-MON2019-C2-008"/>
    <s v="1220000185"/>
    <s v="COM160"/>
    <s v="MALAS CONDICIONES"/>
    <x v="6"/>
    <x v="2"/>
    <x v="72"/>
    <s v="CN0Y1G0M7426105O4N5C"/>
    <s v="LN8494"/>
    <d v="2010-10-28T00:00:00"/>
    <n v="223"/>
    <s v="SAMUEL PEREDO"/>
    <n v="1"/>
    <s v="PORTACAMP DTI-U"/>
    <x v="4"/>
    <x v="0"/>
  </r>
  <r>
    <n v="133"/>
    <x v="8"/>
    <x v="1"/>
    <s v="YPFBTR-MON2021-C4-007"/>
    <s v="1220000187"/>
    <s v="COM179"/>
    <s v="MALAS CONDICIONES"/>
    <x v="6"/>
    <x v="2"/>
    <x v="72"/>
    <s v="CN0Y1G0M7426105O4MMC"/>
    <s v="LN8494"/>
    <d v="2010-10-29T00:00:00"/>
    <n v="223"/>
    <s v="SAMUEL PEREDO"/>
    <n v="1"/>
    <s v="PORTACAMP DTI-U"/>
    <x v="4"/>
    <x v="0"/>
  </r>
  <r>
    <n v="158"/>
    <x v="8"/>
    <x v="1"/>
    <s v="YPFBTR-MON2021-C4-032"/>
    <s v="1220000188"/>
    <s v="COM187"/>
    <s v="MALAS CONDICIONES"/>
    <x v="6"/>
    <x v="2"/>
    <x v="72"/>
    <s v="CN0Y1G0M7426105O4PVC"/>
    <s v="LN8494"/>
    <d v="2010-10-29T00:00:00"/>
    <n v="223"/>
    <s v="SAMUEL PEREDO"/>
    <n v="1"/>
    <s v="PORTACAMP DTI-U"/>
    <x v="4"/>
    <x v="0"/>
  </r>
  <r>
    <n v="147"/>
    <x v="8"/>
    <x v="1"/>
    <s v="YPFBTR-MON2021-C4-010"/>
    <m/>
    <s v="LV-TCM57-187"/>
    <s v="MALAS CONDICIONES"/>
    <x v="6"/>
    <x v="2"/>
    <x v="73"/>
    <s v="CN0RNMH6744450BB825S"/>
    <s v="LN8465"/>
    <d v="2011-03-10T00:00:00"/>
    <n v="223"/>
    <s v="SAMUEL PEREDO"/>
    <n v="1"/>
    <s v="PORTACAMP DTI-U"/>
    <x v="1"/>
    <x v="0"/>
  </r>
  <r>
    <n v="662"/>
    <x v="1"/>
    <x v="1"/>
    <s v="YPFBTR-IMP2019-C2-0007"/>
    <s v="1220001445"/>
    <s v="IMP-177"/>
    <s v="MALAS CONDICIONES"/>
    <x v="1"/>
    <x v="1"/>
    <x v="57"/>
    <s v="CNC1B30666"/>
    <s v="LN11755"/>
    <d v="2012-05-04T00:00:00"/>
    <n v="486"/>
    <s v="SAMUEL PEREDO"/>
    <n v="3"/>
    <s v="PORTACAMP DTI-U"/>
    <x v="8"/>
    <x v="0"/>
  </r>
  <r>
    <n v="666"/>
    <x v="1"/>
    <x v="1"/>
    <s v="YPFBTR-IMP2019-C2-026"/>
    <s v="1220001497"/>
    <s v="IMP-236"/>
    <s v="MALAS CONDICIONES"/>
    <x v="1"/>
    <x v="1"/>
    <x v="57"/>
    <s v="BRBHB66L01"/>
    <s v="LN11661"/>
    <d v="2012-04-17T00:00:00"/>
    <n v="490.02"/>
    <s v="SAMUEL PEREDO"/>
    <n v="3"/>
    <s v="PORTACAMP DTI-U"/>
    <x v="8"/>
    <x v="0"/>
  </r>
  <r>
    <n v="668"/>
    <x v="1"/>
    <x v="1"/>
    <s v="YPFBTR-IMP2019-C2-005"/>
    <s v="1220001492"/>
    <s v="IMP-231"/>
    <s v="MALAS CONDICIONES"/>
    <x v="1"/>
    <x v="1"/>
    <x v="57"/>
    <s v="CNC1C20686"/>
    <s v="LN11661"/>
    <d v="2012-04-17T00:00:00"/>
    <n v="490.02"/>
    <s v="SAMUEL PEREDO"/>
    <n v="3"/>
    <s v="PORTACAMP DTI-U"/>
    <x v="8"/>
    <x v="0"/>
  </r>
  <r>
    <n v="674"/>
    <x v="1"/>
    <x v="1"/>
    <s v="YPFBTR-IMP2019-C2-011"/>
    <s v="1220001457"/>
    <s v="IMP-192"/>
    <s v="MALAS CONDICIONES"/>
    <x v="1"/>
    <x v="1"/>
    <x v="57"/>
    <s v="BRBFC68RFD"/>
    <s v="LN11170"/>
    <d v="2011-12-28T00:00:00"/>
    <n v="500"/>
    <s v="SAMUEL PEREDO"/>
    <n v="3"/>
    <s v="PORTACAMP DTI-U"/>
    <x v="1"/>
    <x v="0"/>
  </r>
  <r>
    <n v="675"/>
    <x v="1"/>
    <x v="1"/>
    <s v="YPFBTR-IMP2019-C2-013"/>
    <s v="1220001430"/>
    <s v="IMP-157"/>
    <s v="MALAS CONDICIONES"/>
    <x v="1"/>
    <x v="1"/>
    <x v="57"/>
    <s v="BRBS91F08S"/>
    <s v="LN7335"/>
    <d v="2009-11-12T00:00:00"/>
    <n v="600"/>
    <s v="SAMUEL PEREDO"/>
    <n v="4"/>
    <s v="PORTACAMP DTI-U"/>
    <x v="3"/>
    <x v="0"/>
  </r>
  <r>
    <n v="680"/>
    <x v="1"/>
    <x v="1"/>
    <s v="YPFBTR-IMP2019-C2-012"/>
    <s v="1220001502"/>
    <s v="IMP-241"/>
    <s v="MALAS CONDICIONES"/>
    <x v="1"/>
    <x v="1"/>
    <x v="57"/>
    <s v="CNC1C20690"/>
    <s v="LN11661"/>
    <d v="2012-04-17T00:00:00"/>
    <n v="490.02"/>
    <s v="SAMUEL PEREDO"/>
    <n v="3"/>
    <s v="PORTACAMP DTI-U"/>
    <x v="8"/>
    <x v="0"/>
  </r>
  <r>
    <n v="671"/>
    <x v="1"/>
    <x v="1"/>
    <s v="YPFBTR-IMP2019-C2-025"/>
    <s v="1220001449"/>
    <s v="IMP-181"/>
    <s v="MALAS CONDICIONES"/>
    <x v="1"/>
    <x v="1"/>
    <x v="3"/>
    <s v="BRFY816948"/>
    <s v="LN9962"/>
    <d v="2011-06-24T00:00:00"/>
    <n v="2359"/>
    <s v="SAMUEL PEREDO"/>
    <n v="16"/>
    <s v="PORTACAMP DTI-U"/>
    <x v="1"/>
    <x v="0"/>
  </r>
  <r>
    <n v="681"/>
    <x v="1"/>
    <x v="1"/>
    <s v="YPFBTR-IMP2019-C2-023"/>
    <s v="1220001448"/>
    <s v="IMP-180"/>
    <s v="MALAS CONDICIONES"/>
    <x v="1"/>
    <x v="1"/>
    <x v="3"/>
    <s v="BRFY816939"/>
    <s v="LN9962"/>
    <d v="2011-06-24T00:00:00"/>
    <n v="2359"/>
    <s v="SAMUEL PEREDO"/>
    <n v="16"/>
    <s v="PORTACAMP DTI-U"/>
    <x v="1"/>
    <x v="0"/>
  </r>
  <r>
    <n v="584"/>
    <x v="1"/>
    <x v="1"/>
    <s v="YPFBTR-IMP2020-C4-054"/>
    <m/>
    <s v="IMP-111"/>
    <s v="MALAS CONDICIONES"/>
    <x v="1"/>
    <x v="4"/>
    <x v="92"/>
    <s v="L95597582"/>
    <s v="LN4727"/>
    <d v="2007-11-16T00:00:00"/>
    <n v="180"/>
    <s v="SAMUEL PEREDO"/>
    <n v="1"/>
    <s v="PORTACAMP DTI-U"/>
    <x v="11"/>
    <x v="0"/>
  </r>
  <r>
    <n v="588"/>
    <x v="1"/>
    <x v="1"/>
    <s v="YPFBTR-IMP20"/>
    <m/>
    <s v="IMP-108"/>
    <s v="MALAS CONDICIONES"/>
    <x v="1"/>
    <x v="4"/>
    <x v="92"/>
    <s v="L95597564"/>
    <s v="LN4727"/>
    <d v="2007-11-16T00:00:00"/>
    <n v="180"/>
    <s v="SAMUEL PEREDO"/>
    <n v="1"/>
    <s v="PORTACAMP DTI-U"/>
    <x v="11"/>
    <x v="0"/>
  </r>
  <r>
    <n v="594"/>
    <x v="1"/>
    <x v="1"/>
    <s v="TR-IMP2012-C3-*"/>
    <m/>
    <s v="IMP-075"/>
    <s v="MALAS CONDICIONES"/>
    <x v="1"/>
    <x v="4"/>
    <x v="92"/>
    <s v="L95583712"/>
    <s v="LN4727"/>
    <d v="2007-11-16T00:00:00"/>
    <n v="180"/>
    <s v="SAMUEL PEREDO"/>
    <n v="1"/>
    <s v="PORTACAMP DTI-U"/>
    <x v="11"/>
    <x v="0"/>
  </r>
  <r>
    <n v="633"/>
    <x v="1"/>
    <x v="1"/>
    <s v="TR-IMP2012-C3-039"/>
    <s v="1220001417"/>
    <s v="IMP-105"/>
    <s v="MALAS CONDICIONES"/>
    <x v="1"/>
    <x v="4"/>
    <x v="93"/>
    <s v="FBT500550"/>
    <s v="LN4304"/>
    <d v="2007-04-17T00:00:00"/>
    <n v="2060"/>
    <s v="SAMUEL PEREDO"/>
    <n v="14"/>
    <s v="PORTACAMP DTI-U"/>
    <x v="11"/>
    <x v="0"/>
  </r>
  <r>
    <n v="61"/>
    <x v="12"/>
    <x v="1"/>
    <s v="YPFBTR-PRY2023-C4-004"/>
    <s v="1220002120"/>
    <s v="PMM-019"/>
    <s v="MALAS CONDICIONES"/>
    <x v="10"/>
    <x v="3"/>
    <x v="94"/>
    <s v="JURF890144L"/>
    <s v="LN5786"/>
    <d v="2008-12-24T00:00:00"/>
    <n v="2408.34"/>
    <s v="SAMUEL PEREDO"/>
    <n v="16"/>
    <s v="PORTACAMP DTI-U"/>
    <x v="0"/>
    <x v="0"/>
  </r>
  <r>
    <n v="62"/>
    <x v="12"/>
    <x v="1"/>
    <s v="YPFBTR-PRY2023-C4-005"/>
    <s v="1220002129"/>
    <s v="PMM-030"/>
    <s v="MALAS CONDICIONES"/>
    <x v="10"/>
    <x v="3"/>
    <x v="95"/>
    <s v="KM3F952386L"/>
    <s v="LN7014"/>
    <d v="2009-09-22T00:00:00"/>
    <n v="1075"/>
    <s v="SAMUEL PEREDO"/>
    <n v="7"/>
    <s v="PORTACAMP DTI-U"/>
    <x v="3"/>
    <x v="0"/>
  </r>
  <r>
    <n v="63"/>
    <x v="12"/>
    <x v="1"/>
    <s v="YPFBTR-PRY2023-C4-006"/>
    <s v="1220002121"/>
    <s v="PMM-020"/>
    <s v="MALAS CONDICIONES"/>
    <x v="10"/>
    <x v="3"/>
    <x v="96"/>
    <s v="KM3F888109L"/>
    <s v="LN5786"/>
    <d v="2008-12-25T00:00:00"/>
    <n v="1187.4100000000001"/>
    <s v="SAMUEL PEREDO"/>
    <n v="8"/>
    <s v="PORTACAMP DTI-U"/>
    <x v="0"/>
    <x v="0"/>
  </r>
  <r>
    <n v="58"/>
    <x v="12"/>
    <x v="1"/>
    <s v="YPFBTR-PRY2023-C4-001"/>
    <s v="1220002157"/>
    <s v="PMM-076"/>
    <s v="MALAS CONDICIONES"/>
    <x v="10"/>
    <x v="3"/>
    <x v="97"/>
    <s v="P9QK3400933"/>
    <s v="LN13513"/>
    <d v="2013-07-11T00:00:00"/>
    <n v="1360"/>
    <s v="SAMUEL PEREDO"/>
    <n v="4"/>
    <s v="PORTACAMP DTI-U"/>
    <x v="2"/>
    <x v="0"/>
  </r>
  <r>
    <n v="60"/>
    <x v="12"/>
    <x v="1"/>
    <s v="YPFBTR-PRY2023-C4-003"/>
    <s v="1220002131"/>
    <s v="PMM-032"/>
    <s v="MALAS CONDICIONES"/>
    <x v="10"/>
    <x v="3"/>
    <x v="98"/>
    <s v="L5TF957340L"/>
    <s v="LN7014"/>
    <d v="2009-09-21T00:00:00"/>
    <n v="680"/>
    <s v="SAMUEL PEREDO"/>
    <n v="5"/>
    <s v="PORTACAMP DTI-U"/>
    <x v="3"/>
    <x v="0"/>
  </r>
  <r>
    <n v="1511"/>
    <x v="4"/>
    <x v="2"/>
    <s v="YPFBTR-INF2024-C4-038"/>
    <n v="1220001259"/>
    <s v="HP-G7-S024"/>
    <s v="MALAS CONDICIONES"/>
    <x v="0"/>
    <x v="1"/>
    <x v="99"/>
    <s v="2M20370281"/>
    <s v="LN8916"/>
    <d v="2010-12-13T00:00:00"/>
    <m/>
    <s v="Oscar Iraola"/>
    <n v="18"/>
    <s v="DataCenter Contingencia"/>
    <x v="4"/>
    <x v="0"/>
  </r>
  <r>
    <n v="1512"/>
    <x v="4"/>
    <x v="2"/>
    <s v="YPFBTR-INF2024-C4-039"/>
    <n v="1220001137"/>
    <s v="ESR037"/>
    <s v="MALAS CONDICIONES"/>
    <x v="0"/>
    <x v="1"/>
    <x v="99"/>
    <s v="2M211800CX"/>
    <s v="LN9758"/>
    <d v="2011-06-23T00:00:00"/>
    <m/>
    <s v="Oscar Iraola"/>
    <n v="18"/>
    <s v="DataCenter Contingencia"/>
    <x v="1"/>
    <x v="0"/>
  </r>
  <r>
    <n v="1513"/>
    <x v="4"/>
    <x v="2"/>
    <s v="YPFBTR-INF2024-C4-040"/>
    <n v="1220001136"/>
    <s v="ESR036"/>
    <s v="MALAS CONDICIONES"/>
    <x v="0"/>
    <x v="1"/>
    <x v="99"/>
    <s v="2M211800CP"/>
    <s v="LN9758"/>
    <d v="2011-06-23T00:00:00"/>
    <m/>
    <s v="Oscar Iraola"/>
    <n v="18"/>
    <s v="DataCenter Contingencia"/>
    <x v="1"/>
    <x v="0"/>
  </r>
  <r>
    <n v="1514"/>
    <x v="4"/>
    <x v="2"/>
    <s v="YPFBTR-INF2024-C4-041"/>
    <n v="1220001225"/>
    <s v="HP-C700-01"/>
    <s v="MALAS CONDICIONES"/>
    <x v="0"/>
    <x v="1"/>
    <x v="99"/>
    <s v="2M2132014K"/>
    <s v="LN10437"/>
    <d v="2011-10-07T00:00:00"/>
    <m/>
    <s v="Oscar Iraola"/>
    <n v="18"/>
    <s v="DataCenter Contingencia"/>
    <x v="1"/>
    <x v="0"/>
  </r>
  <r>
    <n v="1516"/>
    <x v="4"/>
    <x v="2"/>
    <s v="YPFBTR-INF2024-C4-043"/>
    <n v="1220001138"/>
    <s v="ESR038"/>
    <s v="MALAS CONDICIONES"/>
    <x v="0"/>
    <x v="1"/>
    <x v="99"/>
    <s v="2M211800CT"/>
    <s v="LN9758"/>
    <d v="2011-06-23T00:00:00"/>
    <m/>
    <s v="Oscar Iraola"/>
    <n v="18"/>
    <s v="DataCenter Contingencia"/>
    <x v="1"/>
    <x v="0"/>
  </r>
  <r>
    <n v="1515"/>
    <x v="4"/>
    <x v="2"/>
    <s v="YPFBTR-INF2024-C4-042"/>
    <n v="1220001128"/>
    <s v="ESR026"/>
    <s v="MALAS CONDICIONES"/>
    <x v="0"/>
    <x v="1"/>
    <x v="100"/>
    <s v="USE3225595"/>
    <s v="LN13515"/>
    <d v="2013-07-24T00:00:00"/>
    <m/>
    <s v="Oscar Iraola"/>
    <n v="18"/>
    <s v="DataCenter Contingencia"/>
    <x v="2"/>
    <x v="0"/>
  </r>
  <r>
    <n v="1510"/>
    <x v="4"/>
    <x v="2"/>
    <s v="YPFBTR-INF2024-C4-037"/>
    <n v="1220001257"/>
    <s v="HP-G3-S007"/>
    <s v="MALAS CONDICIONES"/>
    <x v="0"/>
    <x v="1"/>
    <x v="101"/>
    <s v="M00VLNG11S"/>
    <s v="LN1609"/>
    <d v="2003-12-12T00:00:00"/>
    <m/>
    <s v="Oscar Iraola"/>
    <n v="5"/>
    <s v="PortaCamp Redes"/>
    <x v="12"/>
    <x v="0"/>
  </r>
  <r>
    <n v="1507"/>
    <x v="4"/>
    <x v="2"/>
    <s v="YPFBTR-INF2024-C4-034"/>
    <n v="1220001130"/>
    <s v="ESR028"/>
    <s v="MALAS CONDICIONES"/>
    <x v="0"/>
    <x v="1"/>
    <x v="102"/>
    <s v="2M232909MQ"/>
    <s v="LN14308"/>
    <d v="2014-01-28T00:00:00"/>
    <m/>
    <s v="Oscar Iraola"/>
    <n v="25"/>
    <s v="Sala de UPS"/>
    <x v="6"/>
    <x v="0"/>
  </r>
  <r>
    <n v="1508"/>
    <x v="4"/>
    <x v="2"/>
    <s v="YPFBTR-INF2024-C4-035"/>
    <n v="1220001131"/>
    <s v="ESR029"/>
    <s v="MALAS CONDICIONES"/>
    <x v="0"/>
    <x v="1"/>
    <x v="102"/>
    <s v="2M23300125"/>
    <s v="LN14308"/>
    <d v="2014-01-28T00:00:00"/>
    <m/>
    <s v="Oscar Iraola"/>
    <n v="25"/>
    <s v="Sala de UPS"/>
    <x v="6"/>
    <x v="0"/>
  </r>
  <r>
    <n v="59"/>
    <x v="12"/>
    <x v="1"/>
    <s v="YPFBTR-PRY2023-C4-002"/>
    <s v="1220002164"/>
    <s v="PMM-083"/>
    <s v="MALAS CONDICIONES"/>
    <x v="10"/>
    <x v="3"/>
    <x v="103"/>
    <s v="PSPF360584L"/>
    <s v="LN14255"/>
    <d v="2013-11-18T00:00:00"/>
    <n v="600"/>
    <s v="SAMUEL PEREDO"/>
    <n v="4"/>
    <s v="PORTACAMP DTI-U"/>
    <x v="2"/>
    <x v="0"/>
  </r>
  <r>
    <n v="68"/>
    <x v="12"/>
    <x v="1"/>
    <s v="YPFBTR-VAR2013-C3-001"/>
    <m/>
    <s v="PMM-011"/>
    <s v="MALAS CONDICIONES"/>
    <x v="10"/>
    <x v="3"/>
    <x v="94"/>
    <s v="JURF740101L"/>
    <s v="LN4339"/>
    <d v="2007-06-18T00:00:00"/>
    <n v="3850"/>
    <s v="SAMUEL PEREDO"/>
    <n v="26"/>
    <s v="PORTACAMP DTI-U"/>
    <x v="11"/>
    <x v="0"/>
  </r>
  <r>
    <n v="66"/>
    <x v="12"/>
    <x v="1"/>
    <s v="YPFBTR-VAR2013-C2-002"/>
    <m/>
    <s v="PMM-018"/>
    <s v="MALAS CONDICIONES"/>
    <x v="10"/>
    <x v="3"/>
    <x v="96"/>
    <s v="KM3F891457L"/>
    <s v="LN5786"/>
    <d v="2008-12-25T00:00:00"/>
    <n v="1187.4100000000001"/>
    <s v="SAMUEL PEREDO"/>
    <n v="8"/>
    <s v="PORTACAMP DTI-U"/>
    <x v="0"/>
    <x v="0"/>
  </r>
  <r>
    <n v="67"/>
    <x v="12"/>
    <x v="1"/>
    <s v="YPFBTR-VAR2013-C2-003"/>
    <m/>
    <s v="PMM-022"/>
    <s v="MALAS CONDICIONES"/>
    <x v="10"/>
    <x v="3"/>
    <x v="96"/>
    <s v="KM3F891452L"/>
    <s v="LN5786"/>
    <d v="2008-12-25T00:00:00"/>
    <n v="1187.4100000000001"/>
    <s v="SAMUEL PEREDO"/>
    <n v="8"/>
    <s v="PORTACAMP DTI-U"/>
    <x v="0"/>
    <x v="0"/>
  </r>
  <r>
    <n v="69"/>
    <x v="12"/>
    <x v="1"/>
    <s v="YPFBTR-VAR2013-C3-003"/>
    <m/>
    <s v="PMM-013"/>
    <s v="MALAS CONDICIONES"/>
    <x v="10"/>
    <x v="3"/>
    <x v="96"/>
    <s v="JXJF74B269L"/>
    <s v="LN4339"/>
    <d v="2007-06-07T00:00:00"/>
    <n v="1410"/>
    <s v="SAMUEL PEREDO"/>
    <n v="9"/>
    <s v="PORTACAMP DTI-U"/>
    <x v="11"/>
    <x v="0"/>
  </r>
  <r>
    <n v="70"/>
    <x v="12"/>
    <x v="1"/>
    <s v="YPFBTR-VAR2014-C3-002"/>
    <m/>
    <s v="PMM-021"/>
    <s v="MALAS CONDICIONES"/>
    <x v="10"/>
    <x v="3"/>
    <x v="96"/>
    <s v="KM3F891451L"/>
    <s v="LN5786"/>
    <d v="2008-12-25T00:00:00"/>
    <n v="1187.4100000000001"/>
    <s v="SAMUEL PEREDO"/>
    <n v="8"/>
    <s v="PORTACAMP DTI-U"/>
    <x v="0"/>
    <x v="0"/>
  </r>
  <r>
    <n v="64"/>
    <x v="12"/>
    <x v="1"/>
    <s v="YPFBTR-PRY2019-C4-001"/>
    <s v="1220003666"/>
    <s v="PMM-060"/>
    <s v="MALAS CONDICIONES"/>
    <x v="10"/>
    <x v="3"/>
    <x v="104"/>
    <s v="P9FF140537L"/>
    <s v="LN10263"/>
    <d v="2011-08-26T00:00:00"/>
    <n v="1060"/>
    <s v="SAMUEL PEREDO"/>
    <n v="7"/>
    <s v="PORTACAMP DTI-U"/>
    <x v="1"/>
    <x v="0"/>
  </r>
  <r>
    <n v="65"/>
    <x v="12"/>
    <x v="1"/>
    <s v="YPFBTR-PRY2021-C4-001"/>
    <s v="1220002152"/>
    <s v="PMM-068"/>
    <s v="MALAS CONDICIONES"/>
    <x v="10"/>
    <x v="3"/>
    <x v="105"/>
    <s v="P9QF260876L"/>
    <s v="LN12138"/>
    <d v="2012-10-30T00:00:00"/>
    <n v="1340"/>
    <s v="SAMUEL PEREDO"/>
    <n v="9"/>
    <s v="PORTACAMP DTI-U"/>
    <x v="8"/>
    <x v="0"/>
  </r>
  <r>
    <n v="974"/>
    <x v="2"/>
    <x v="0"/>
    <s v="R034"/>
    <s v="1150001629"/>
    <s v="WCC-001"/>
    <s v="Maalas Condicioes"/>
    <x v="2"/>
    <x v="0"/>
    <x v="106"/>
    <s v="JMX1245K091"/>
    <n v="5971"/>
    <d v="2009-03-13T00:00:00"/>
    <m/>
    <s v="Gustavo Guzman"/>
    <n v="25"/>
    <s v="EX-MDS"/>
    <x v="3"/>
    <x v="0"/>
  </r>
  <r>
    <n v="958"/>
    <x v="2"/>
    <x v="0"/>
    <s v="R001"/>
    <s v="1150001047"/>
    <s v="S/T"/>
    <s v="Maalas Condicioes"/>
    <x v="2"/>
    <x v="0"/>
    <x v="107"/>
    <s v="FTX182080J6"/>
    <n v="14947"/>
    <d v="2014-03-21T00:00:00"/>
    <n v="5655.56"/>
    <s v="Gustavo Guzman"/>
    <n v="25"/>
    <s v="EX-MDS"/>
    <x v="6"/>
    <x v="0"/>
  </r>
  <r>
    <n v="959"/>
    <x v="2"/>
    <x v="0"/>
    <s v="R002"/>
    <s v="1150001048"/>
    <s v="ROUT034"/>
    <s v="Maalas Condicioes"/>
    <x v="2"/>
    <x v="0"/>
    <x v="107"/>
    <s v="FTX182080J9"/>
    <n v="14947"/>
    <d v="2014-03-21T00:00:00"/>
    <n v="5655.56"/>
    <s v="Gustavo Guzman"/>
    <n v="25"/>
    <s v="EX-MDS"/>
    <x v="6"/>
    <x v="0"/>
  </r>
  <r>
    <n v="960"/>
    <x v="2"/>
    <x v="0"/>
    <s v="R003"/>
    <s v="1150001050"/>
    <s v="ROUT036"/>
    <s v="Maalas Condicioes"/>
    <x v="2"/>
    <x v="0"/>
    <x v="107"/>
    <s v="FTX182080FP"/>
    <n v="14947"/>
    <d v="2014-03-21T00:00:00"/>
    <n v="5655.56"/>
    <s v="Gustavo Guzman"/>
    <n v="25"/>
    <s v="EX-MDS"/>
    <x v="6"/>
    <x v="0"/>
  </r>
  <r>
    <n v="961"/>
    <x v="2"/>
    <x v="0"/>
    <s v="R004"/>
    <s v="1150001034"/>
    <s v="ROUT012"/>
    <s v="Maalas Condicioes"/>
    <x v="2"/>
    <x v="0"/>
    <x v="107"/>
    <s v="FTX1703845N"/>
    <n v="12966"/>
    <d v="2013-09-09T00:00:00"/>
    <m/>
    <s v="Gustavo Guzman"/>
    <n v="25"/>
    <s v="EX-MDS"/>
    <x v="2"/>
    <x v="0"/>
  </r>
  <r>
    <n v="962"/>
    <x v="2"/>
    <x v="0"/>
    <s v="R005"/>
    <s v="1150001058"/>
    <s v="ROUT047"/>
    <s v="Maalas Condicioes"/>
    <x v="2"/>
    <x v="0"/>
    <x v="107"/>
    <s v="FJC2023A13C"/>
    <n v="18146"/>
    <d v="2016-03-16T00:00:00"/>
    <n v="4370"/>
    <s v="Gustavo Guzman"/>
    <n v="25"/>
    <s v="EX-MDS"/>
    <x v="7"/>
    <x v="0"/>
  </r>
  <r>
    <n v="963"/>
    <x v="2"/>
    <x v="0"/>
    <s v="R006"/>
    <n v="1150001046"/>
    <s v="ROUT130"/>
    <s v="Maalas Condicioes"/>
    <x v="2"/>
    <x v="0"/>
    <x v="107"/>
    <s v="FTX182080JB"/>
    <n v="14947"/>
    <d v="2014-03-21T00:00:00"/>
    <n v="5655.56"/>
    <s v="Gustavo Guzman"/>
    <n v="25"/>
    <s v="EX-MDS"/>
    <x v="6"/>
    <x v="0"/>
  </r>
  <r>
    <n v="964"/>
    <x v="2"/>
    <x v="0"/>
    <s v="R007"/>
    <s v="1150001035"/>
    <s v="ROUT013"/>
    <s v="Maalas Condicioes"/>
    <x v="2"/>
    <x v="0"/>
    <x v="107"/>
    <s v="FTX1703845T"/>
    <n v="12966"/>
    <d v="2013-09-09T00:00:00"/>
    <m/>
    <s v="Gustavo Guzman"/>
    <n v="25"/>
    <s v="EX-MDS"/>
    <x v="2"/>
    <x v="0"/>
  </r>
  <r>
    <n v="965"/>
    <x v="2"/>
    <x v="0"/>
    <s v="R009"/>
    <s v="1150001059"/>
    <s v="ROUT048"/>
    <s v="Maalas Condicioes"/>
    <x v="2"/>
    <x v="0"/>
    <x v="107"/>
    <s v="FJC2023A18V"/>
    <n v="18146"/>
    <d v="2016-03-16T00:00:00"/>
    <n v="4370"/>
    <s v="Gustavo Guzman"/>
    <n v="25"/>
    <s v="EX-MDS"/>
    <x v="7"/>
    <x v="0"/>
  </r>
  <r>
    <n v="966"/>
    <x v="2"/>
    <x v="0"/>
    <s v="R010"/>
    <s v="1150001041"/>
    <s v="ROUT019"/>
    <s v="Maalas Condicioes"/>
    <x v="2"/>
    <x v="0"/>
    <x v="107"/>
    <s v="FTX17038456"/>
    <n v="12966"/>
    <d v="2013-09-09T00:00:00"/>
    <m/>
    <s v="Gustavo Guzman"/>
    <n v="25"/>
    <s v="EX-MDS"/>
    <x v="2"/>
    <x v="0"/>
  </r>
  <r>
    <n v="967"/>
    <x v="2"/>
    <x v="0"/>
    <s v="R011"/>
    <s v="1220003724"/>
    <s v="SW-208"/>
    <s v="Maalas Condicioes"/>
    <x v="2"/>
    <x v="0"/>
    <x v="107"/>
    <s v="FTX1703845Q"/>
    <n v="12966"/>
    <d v="2013-09-09T00:00:00"/>
    <m/>
    <s v="Gustavo Guzman"/>
    <n v="25"/>
    <s v="EX-MDS"/>
    <x v="2"/>
    <x v="0"/>
  </r>
  <r>
    <n v="968"/>
    <x v="2"/>
    <x v="0"/>
    <s v="R012"/>
    <s v="1150001036"/>
    <s v="ROUT014"/>
    <s v="Maalas Condicioes"/>
    <x v="2"/>
    <x v="0"/>
    <x v="107"/>
    <s v="FTX1703845E"/>
    <n v="12966"/>
    <d v="2013-09-09T00:00:00"/>
    <m/>
    <s v="Gustavo Guzman"/>
    <n v="25"/>
    <s v="EX-MDS"/>
    <x v="2"/>
    <x v="0"/>
  </r>
  <r>
    <n v="969"/>
    <x v="2"/>
    <x v="0"/>
    <s v="R013"/>
    <s v="1150001051"/>
    <s v="ROUT037"/>
    <s v="Maalas Condicioes"/>
    <x v="2"/>
    <x v="0"/>
    <x v="107"/>
    <s v="FTX182080GE"/>
    <n v="14947"/>
    <d v="2014-03-21T00:00:00"/>
    <n v="5655.56"/>
    <s v="Gustavo Guzman"/>
    <n v="25"/>
    <s v="EX-MDS"/>
    <x v="6"/>
    <x v="0"/>
  </r>
  <r>
    <n v="970"/>
    <x v="2"/>
    <x v="0"/>
    <s v="R014"/>
    <s v="1150001040"/>
    <s v="ROUT018"/>
    <s v="Maalas Condicioes"/>
    <x v="2"/>
    <x v="0"/>
    <x v="107"/>
    <s v="FTX1703845X"/>
    <n v="12966"/>
    <d v="2013-09-09T00:00:00"/>
    <m/>
    <s v="Gustavo Guzman"/>
    <n v="25"/>
    <s v="EX-MDS"/>
    <x v="2"/>
    <x v="0"/>
  </r>
  <r>
    <n v="971"/>
    <x v="2"/>
    <x v="0"/>
    <s v="R015"/>
    <s v="1150001053"/>
    <s v="ROUT039"/>
    <s v="Maalas Condicioes"/>
    <x v="2"/>
    <x v="0"/>
    <x v="107"/>
    <s v="FTX1744804C"/>
    <n v="14029"/>
    <d v="2013-08-13T00:00:00"/>
    <n v="1587.25"/>
    <s v="Gustavo Guzman"/>
    <n v="25"/>
    <s v="EX-MDS"/>
    <x v="2"/>
    <x v="0"/>
  </r>
  <r>
    <n v="973"/>
    <x v="2"/>
    <x v="0"/>
    <s v="R027"/>
    <s v="1150001027"/>
    <s v="ROUT005"/>
    <s v="Maalas Condicioes"/>
    <x v="2"/>
    <x v="0"/>
    <x v="108"/>
    <s v="FTX1643AM9Q"/>
    <n v="12556"/>
    <d v="2012-08-23T00:00:00"/>
    <m/>
    <s v="Gustavo Guzman"/>
    <n v="30"/>
    <s v="EX-MDS"/>
    <x v="8"/>
    <x v="0"/>
  </r>
  <r>
    <n v="693"/>
    <x v="2"/>
    <x v="0"/>
    <s v="R051"/>
    <s v="1150001033"/>
    <s v="ROUT011"/>
    <s v="Maalas Condicioes"/>
    <x v="2"/>
    <x v="0"/>
    <x v="109"/>
    <s v="FTX17038460"/>
    <n v="12966"/>
    <d v="2013-09-09T00:00:00"/>
    <m/>
    <s v="Gustavo Guzman"/>
    <n v="25"/>
    <s v="EX-MDS"/>
    <x v="2"/>
    <x v="0"/>
  </r>
  <r>
    <n v="1"/>
    <x v="11"/>
    <x v="1"/>
    <s v="YPFBTR-SCA2023-C4-001"/>
    <s v="1220002289"/>
    <s v="SCN072"/>
    <s v="MALAS CONDICIONES"/>
    <x v="9"/>
    <x v="1"/>
    <x v="110"/>
    <s v="CN2B1VH0VB"/>
    <s v="LN13511"/>
    <d v="2013-07-01T00:00:00"/>
    <n v="346"/>
    <s v="SAMUEL PEREDO"/>
    <n v="2"/>
    <s v="PORTACAMP DTI-U"/>
    <x v="2"/>
    <x v="0"/>
  </r>
  <r>
    <n v="2"/>
    <x v="11"/>
    <x v="1"/>
    <s v="YPFBTR-SCA2023-C4-002"/>
    <s v="1220002234"/>
    <s v="SC-HP015"/>
    <s v="MALAS CONDICIONES"/>
    <x v="9"/>
    <x v="1"/>
    <x v="110"/>
    <s v="CN8A4T11MF"/>
    <s v="LN7111"/>
    <d v="2009-10-28T00:00:00"/>
    <n v="369"/>
    <s v="SAMUEL PEREDO"/>
    <n v="2"/>
    <s v="PORTACAMP DTI-U"/>
    <x v="3"/>
    <x v="0"/>
  </r>
  <r>
    <n v="12"/>
    <x v="11"/>
    <x v="1"/>
    <s v="YPFBTR-SCA2023-C4-012"/>
    <s v="1220002283"/>
    <s v="SCN066"/>
    <s v="MALAS CONDICIONES"/>
    <x v="9"/>
    <x v="1"/>
    <x v="110"/>
    <s v="CN2B1VH0DH"/>
    <s v="LN13511"/>
    <d v="2013-07-01T00:00:00"/>
    <n v="346"/>
    <s v="SAMUEL PEREDO"/>
    <n v="2"/>
    <s v="PORTACAMP DTI-U"/>
    <x v="2"/>
    <x v="0"/>
  </r>
  <r>
    <n v="3"/>
    <x v="11"/>
    <x v="1"/>
    <s v="YPFBTR-SCA2023-C4-003"/>
    <s v="1220002318"/>
    <s v="SCN103"/>
    <s v="MALAS CONDICIONES"/>
    <x v="9"/>
    <x v="1"/>
    <x v="111"/>
    <s v="CN38MDE0G2"/>
    <s v="LN15066"/>
    <d v="2014-06-25T00:00:00"/>
    <n v="1190"/>
    <s v="SAMUEL PEREDO"/>
    <n v="8"/>
    <s v="PORTACAMP DTI-U"/>
    <x v="6"/>
    <x v="0"/>
  </r>
  <r>
    <n v="13"/>
    <x v="11"/>
    <x v="1"/>
    <s v="YPFBTR-SCA2023-C4-013"/>
    <s v="1220002324"/>
    <s v="SCN117"/>
    <s v="MALAS CONDICIONES"/>
    <x v="9"/>
    <x v="1"/>
    <x v="112"/>
    <s v="SG45N1102S"/>
    <s v="LN16291"/>
    <d v="2015-04-06T00:00:00"/>
    <n v="1852.78"/>
    <s v="SAMUEL PEREDO"/>
    <n v="12"/>
    <s v="PORTACAMP DTI-U"/>
    <x v="10"/>
    <x v="0"/>
  </r>
  <r>
    <n v="14"/>
    <x v="11"/>
    <x v="1"/>
    <s v="YPFBTR-SCA2023-C4-014"/>
    <s v="1220002271"/>
    <s v="SCN052"/>
    <s v="MALAS CONDICIONES"/>
    <x v="9"/>
    <x v="1"/>
    <x v="112"/>
    <s v="SG24E4101J"/>
    <s v="LN12301"/>
    <d v="2012-09-09T00:00:00"/>
    <n v="1929"/>
    <s v="SAMUEL PEREDO"/>
    <n v="13"/>
    <s v="PORTACAMP DTI-U"/>
    <x v="8"/>
    <x v="0"/>
  </r>
  <r>
    <n v="16"/>
    <x v="11"/>
    <x v="1"/>
    <s v="YPFBTR-SCA2023-C4-016"/>
    <s v="1220002310"/>
    <s v="SCN095"/>
    <s v="MALAS CONDICIONES"/>
    <x v="9"/>
    <x v="1"/>
    <x v="112"/>
    <s v="SG41N11010"/>
    <s v="LN15066"/>
    <d v="2014-07-16T00:00:00"/>
    <n v="1728"/>
    <s v="SAMUEL PEREDO"/>
    <n v="12"/>
    <s v="PORTACAMP DTI-U"/>
    <x v="6"/>
    <x v="0"/>
  </r>
  <r>
    <n v="19"/>
    <x v="11"/>
    <x v="1"/>
    <s v="YPFBTR-SCA2023-C4-019"/>
    <s v="1220002276"/>
    <s v="SCN058"/>
    <s v="MALAS CONDICIONES"/>
    <x v="9"/>
    <x v="1"/>
    <x v="112"/>
    <s v="SG21R4101C"/>
    <s v="LN11629"/>
    <d v="2012-05-24T00:00:00"/>
    <n v="1800"/>
    <s v="SAMUEL PEREDO"/>
    <n v="12"/>
    <s v="PORTACAMP DTI-U"/>
    <x v="8"/>
    <x v="0"/>
  </r>
  <r>
    <n v="20"/>
    <x v="11"/>
    <x v="1"/>
    <s v="YPFBTR-SCA2023-C4-020"/>
    <s v="1220004038"/>
    <s v="SCN127"/>
    <s v="MALAS CONDICIONES"/>
    <x v="9"/>
    <x v="1"/>
    <x v="112"/>
    <s v="SG54O1101G"/>
    <s v="LN18182"/>
    <d v="2016-06-30T00:00:00"/>
    <n v="1920"/>
    <s v="SAMUEL PEREDO"/>
    <n v="13"/>
    <s v="PORTACAMP DTI-U"/>
    <x v="7"/>
    <x v="0"/>
  </r>
  <r>
    <n v="21"/>
    <x v="11"/>
    <x v="1"/>
    <s v="YPFBTR-SCA2023-C4-021"/>
    <s v="1220004037"/>
    <s v="SCN129"/>
    <s v="MALAS CONDICIONES"/>
    <x v="9"/>
    <x v="1"/>
    <x v="112"/>
    <s v="SG56C1100Q"/>
    <s v="LN18182"/>
    <d v="2016-06-30T00:00:00"/>
    <n v="1920"/>
    <s v="SAMUEL PEREDO"/>
    <n v="13"/>
    <s v="PORTACAMP DTI-U"/>
    <x v="7"/>
    <x v="0"/>
  </r>
  <r>
    <n v="22"/>
    <x v="11"/>
    <x v="1"/>
    <s v="YPFBTR-SCA2023-C4-022"/>
    <s v="1220002278"/>
    <s v="SCN060"/>
    <s v="MALAS CONDICIONES"/>
    <x v="9"/>
    <x v="1"/>
    <x v="112"/>
    <s v="SG1CK4105G"/>
    <s v="LN11629"/>
    <d v="2012-04-12T00:00:00"/>
    <n v="1800"/>
    <s v="SAMUEL PEREDO"/>
    <n v="12"/>
    <s v="PORTACAMP DTI-U"/>
    <x v="8"/>
    <x v="0"/>
  </r>
  <r>
    <n v="23"/>
    <x v="11"/>
    <x v="1"/>
    <s v="YPFBTR-SCA2023-C4-023"/>
    <s v="1220003693"/>
    <s v="SCN014"/>
    <s v="MALAS CONDICIONES"/>
    <x v="9"/>
    <x v="1"/>
    <x v="112"/>
    <s v="SG5291102F"/>
    <s v="LN16488"/>
    <d v="2015-06-22T00:00:00"/>
    <n v="1996.55"/>
    <s v="SAMUEL PEREDO"/>
    <n v="13"/>
    <s v="PORTACAMP DTI-U"/>
    <x v="10"/>
    <x v="0"/>
  </r>
  <r>
    <n v="4"/>
    <x v="11"/>
    <x v="1"/>
    <s v="YPFBTR-SCA2023-C4-004"/>
    <s v="1220002269"/>
    <s v="SCN049"/>
    <s v="MALAS CONDICIONES"/>
    <x v="9"/>
    <x v="1"/>
    <x v="113"/>
    <s v="CN1CUAA088"/>
    <s v="LN11811"/>
    <d v="2012-05-23T00:00:00"/>
    <n v="165"/>
    <s v="SAMUEL PEREDO"/>
    <n v="1"/>
    <s v="PORTACAMP DTI-U"/>
    <x v="8"/>
    <x v="0"/>
  </r>
  <r>
    <n v="5"/>
    <x v="11"/>
    <x v="1"/>
    <s v="YPFBTR-SCA2023-C4-005"/>
    <s v="1220002255"/>
    <s v="SCN035"/>
    <s v="MALAS CONDICIONES"/>
    <x v="9"/>
    <x v="1"/>
    <x v="113"/>
    <s v="CN1BSAA114"/>
    <s v="LN11811"/>
    <d v="2012-05-23T00:00:00"/>
    <n v="165"/>
    <s v="SAMUEL PEREDO"/>
    <n v="1"/>
    <s v="PORTACAMP DTI-U"/>
    <x v="8"/>
    <x v="0"/>
  </r>
  <r>
    <n v="9"/>
    <x v="11"/>
    <x v="1"/>
    <s v="YPFBTR-SCA2023-C4-009"/>
    <s v="1220004046"/>
    <s v="SCN152"/>
    <s v="MALAS CONDICIONES"/>
    <x v="9"/>
    <x v="1"/>
    <x v="114"/>
    <s v="CN5CKA106T"/>
    <s v="LN18184"/>
    <d v="2016-07-17T00:00:00"/>
    <n v="405"/>
    <s v="SAMUEL PEREDO"/>
    <n v="3"/>
    <s v="PORTACAMP DTI-U"/>
    <x v="7"/>
    <x v="0"/>
  </r>
  <r>
    <n v="10"/>
    <x v="11"/>
    <x v="1"/>
    <s v="YPFBTR-SCA2023-C4-010"/>
    <s v="1220004047"/>
    <s v="SCN153"/>
    <s v="MALAS CONDICIONES"/>
    <x v="9"/>
    <x v="1"/>
    <x v="114"/>
    <s v="CN5CKA106F"/>
    <s v="LN18184"/>
    <d v="2016-07-17T00:00:00"/>
    <n v="405"/>
    <s v="SAMUEL PEREDO"/>
    <n v="3"/>
    <s v="PORTACAMP DTI-U"/>
    <x v="7"/>
    <x v="0"/>
  </r>
  <r>
    <n v="11"/>
    <x v="11"/>
    <x v="1"/>
    <s v="YPFBTR-SCA2023-C4-011"/>
    <s v="1220004045"/>
    <s v="SCN151"/>
    <s v="MALAS CONDICIONES"/>
    <x v="9"/>
    <x v="1"/>
    <x v="114"/>
    <s v="CN5CKA107N"/>
    <s v="LN18184"/>
    <d v="2016-07-17T00:00:00"/>
    <n v="405"/>
    <s v="SAMUEL PEREDO"/>
    <n v="3"/>
    <s v="PORTACAMP DTI-U"/>
    <x v="7"/>
    <x v="0"/>
  </r>
  <r>
    <n v="15"/>
    <x v="11"/>
    <x v="1"/>
    <s v="YPFBTR-SCA2023-C4-015"/>
    <s v="1220004050"/>
    <s v="SCN155"/>
    <s v="MALAS CONDICIONES"/>
    <x v="9"/>
    <x v="1"/>
    <x v="114"/>
    <s v="CN5CKA1078"/>
    <s v="LN18184"/>
    <d v="2016-07-18T00:00:00"/>
    <n v="405"/>
    <s v="SAMUEL PEREDO"/>
    <n v="3"/>
    <s v="PORTACAMP DTI-U"/>
    <x v="7"/>
    <x v="0"/>
  </r>
  <r>
    <n v="26"/>
    <x v="11"/>
    <x v="1"/>
    <s v="YPFBTR-SCA2022-006"/>
    <s v="1220001109"/>
    <s v="E00SCN005"/>
    <s v="MALAS CONDICIONES"/>
    <x v="9"/>
    <x v="1"/>
    <x v="110"/>
    <s v="CN846TH0X6"/>
    <s v="LN6019"/>
    <d v="2009-02-20T00:00:00"/>
    <n v="420"/>
    <s v="SAMUEL PEREDO"/>
    <n v="3"/>
    <s v="PORTACAMP DTI-U"/>
    <x v="3"/>
    <x v="0"/>
  </r>
  <r>
    <n v="39"/>
    <x v="11"/>
    <x v="1"/>
    <s v="TR-SCA2012-C3-004"/>
    <s v="1220001108"/>
    <s v="E00SCN003"/>
    <s v="MALAS CONDICIONES"/>
    <x v="9"/>
    <x v="1"/>
    <x v="110"/>
    <s v="CN8A3T10Z0"/>
    <s v="LN6019"/>
    <d v="2009-03-26T00:00:00"/>
    <n v="420"/>
    <s v="SAMUEL PEREDO"/>
    <n v="3"/>
    <s v="PORTACAMP DTI-U"/>
    <x v="3"/>
    <x v="0"/>
  </r>
  <r>
    <n v="44"/>
    <x v="11"/>
    <x v="1"/>
    <s v="YPFBTR-SCA2022-001"/>
    <s v="1220002287"/>
    <s v="SCN070"/>
    <s v="MALAS CONDICIONES"/>
    <x v="9"/>
    <x v="1"/>
    <x v="110"/>
    <s v="CN2B1VH0MC"/>
    <s v="LN13511"/>
    <d v="2013-07-02T00:00:00"/>
    <n v="346"/>
    <s v="SAMUEL PEREDO"/>
    <n v="2"/>
    <s v="PORTACAMP DTI-U"/>
    <x v="2"/>
    <x v="0"/>
  </r>
  <r>
    <n v="46"/>
    <x v="11"/>
    <x v="1"/>
    <s v="YPFBTR-SCA2019-C4-002"/>
    <s v="1220002231"/>
    <s v="SC-HP009"/>
    <s v="MALAS CONDICIONES"/>
    <x v="9"/>
    <x v="1"/>
    <x v="110"/>
    <s v="CN8A4T11MB"/>
    <s v="LN7111"/>
    <d v="2009-10-29T00:00:00"/>
    <n v="369"/>
    <s v="SAMUEL PEREDO"/>
    <n v="2"/>
    <s v="PORTACAMP DTI-U"/>
    <x v="3"/>
    <x v="0"/>
  </r>
  <r>
    <n v="47"/>
    <x v="11"/>
    <x v="1"/>
    <s v="YPFBTR-SCA2013-C3-018"/>
    <m/>
    <s v="SC-HP013"/>
    <s v="MALAS CONDICIONES"/>
    <x v="9"/>
    <x v="1"/>
    <x v="110"/>
    <s v="CN8A4T11KQ"/>
    <s v="LN7111"/>
    <d v="2009-10-29T00:00:00"/>
    <n v="369"/>
    <s v="SAMUEL PEREDO"/>
    <n v="2"/>
    <s v="PORTACAMP DTI-U"/>
    <x v="3"/>
    <x v="0"/>
  </r>
  <r>
    <n v="48"/>
    <x v="11"/>
    <x v="1"/>
    <s v="YPFBTR-SCA2021-C4-006"/>
    <s v="1220002243"/>
    <s v="SCN022"/>
    <s v="MALAS CONDICIONES"/>
    <x v="9"/>
    <x v="1"/>
    <x v="110"/>
    <s v="CN0CQVH166"/>
    <s v="LN10505"/>
    <d v="2011-09-09T00:00:00"/>
    <n v="450.07"/>
    <s v="SAMUEL PEREDO"/>
    <n v="3"/>
    <s v="PORTACAMP DTI-U"/>
    <x v="1"/>
    <x v="0"/>
  </r>
  <r>
    <n v="51"/>
    <x v="11"/>
    <x v="1"/>
    <s v="YPFBTR-SCA2021-C4-005"/>
    <s v="1220002274"/>
    <s v="SCN055"/>
    <s v="MALAS CONDICIONES"/>
    <x v="9"/>
    <x v="1"/>
    <x v="110"/>
    <s v="CN181VH1C2"/>
    <s v="LN11629"/>
    <d v="2012-04-13T00:00:00"/>
    <n v="420"/>
    <s v="SAMUEL PEREDO"/>
    <n v="3"/>
    <s v="PORTACAMP DTI-U"/>
    <x v="8"/>
    <x v="0"/>
  </r>
  <r>
    <n v="53"/>
    <x v="11"/>
    <x v="1"/>
    <s v="YPFBTR-SCA2021-C4-004"/>
    <s v="1220002244"/>
    <s v="SCN023"/>
    <s v="MALAS CONDICIONES"/>
    <x v="9"/>
    <x v="1"/>
    <x v="110"/>
    <s v="CN0CQVH1KR"/>
    <s v="LN10505"/>
    <d v="2011-09-09T00:00:00"/>
    <n v="450.07"/>
    <s v="SAMUEL PEREDO"/>
    <n v="3"/>
    <s v="PORTACAMP DTI-U"/>
    <x v="1"/>
    <x v="0"/>
  </r>
  <r>
    <n v="55"/>
    <x v="11"/>
    <x v="1"/>
    <s v="YPFBTR-SCA2013-C2-019"/>
    <m/>
    <s v="E00SCN004"/>
    <s v="MALAS CONDICIONES"/>
    <x v="9"/>
    <x v="1"/>
    <x v="110"/>
    <s v="CN8A3T10XR"/>
    <s v="LN6019"/>
    <d v="2009-03-26T00:00:00"/>
    <n v="420"/>
    <s v="SAMUEL PEREDO"/>
    <n v="3"/>
    <s v="PORTACAMP DTI-U"/>
    <x v="3"/>
    <x v="0"/>
  </r>
  <r>
    <n v="683"/>
    <x v="7"/>
    <x v="1"/>
    <s v="TR-HW2023-C4-004"/>
    <s v="1220002232"/>
    <s v="SC-HP011"/>
    <s v="MALAS CONDICIONES"/>
    <x v="9"/>
    <x v="1"/>
    <x v="110"/>
    <s v="CN8A4T11KR"/>
    <s v="LN7111"/>
    <d v="2009-10-29T00:00:00"/>
    <n v="369"/>
    <s v="TERMINAL ARICA"/>
    <n v="2"/>
    <s v="TERMINAL ARICA"/>
    <x v="3"/>
    <x v="1"/>
  </r>
  <r>
    <n v="57"/>
    <x v="11"/>
    <x v="1"/>
    <s v="YPFBTR-SCA2011-C2-001"/>
    <s v="1220002238"/>
    <s v="SCAN-002"/>
    <s v="MALAS CONDICIONES"/>
    <x v="9"/>
    <x v="1"/>
    <x v="115"/>
    <s v="CN56WT0283"/>
    <s v="LN3182"/>
    <d v="2006-01-05T00:00:00"/>
    <n v="1235"/>
    <s v="SAMUEL PEREDO"/>
    <n v="8"/>
    <s v="PORTACAMP DTI-U"/>
    <x v="9"/>
    <x v="0"/>
  </r>
  <r>
    <n v="24"/>
    <x v="11"/>
    <x v="1"/>
    <s v="TR-HW2023-C4-001"/>
    <m/>
    <s v="SC-HP006"/>
    <s v="MALAS CONDICIONES"/>
    <x v="9"/>
    <x v="1"/>
    <x v="116"/>
    <s v="CN48DT0115"/>
    <s v="LN2245"/>
    <d v="2004-10-29T00:00:00"/>
    <n v="1996.55"/>
    <s v="SAMUEL PEREDO"/>
    <n v="13"/>
    <s v="PORTACAMP DTI-U"/>
    <x v="13"/>
    <x v="0"/>
  </r>
  <r>
    <n v="40"/>
    <x v="11"/>
    <x v="1"/>
    <s v="TR-SCA2012-C3-005"/>
    <s v="1220002230"/>
    <s v="SC-HP008"/>
    <s v="MALAS CONDICIONES"/>
    <x v="9"/>
    <x v="1"/>
    <x v="117"/>
    <s v="CN77KB0384"/>
    <s v="LN5047"/>
    <d v="2008-02-21T00:00:00"/>
    <n v="1550"/>
    <s v="SAMUEL PEREDO"/>
    <n v="10"/>
    <s v="PORTACAMP DTI-U"/>
    <x v="0"/>
    <x v="0"/>
  </r>
  <r>
    <n v="18"/>
    <x v="11"/>
    <x v="1"/>
    <s v="YPFBTR-SCA2023-C4-018"/>
    <s v="1220002301"/>
    <s v="SCN084"/>
    <s v="MALAS CONDICIONES"/>
    <x v="9"/>
    <x v="1"/>
    <x v="112"/>
    <s v="SG32541013"/>
    <s v="LN13511"/>
    <d v="2013-07-01T00:00:00"/>
    <n v="1457"/>
    <s v="SAMUEL PEREDO"/>
    <n v="10"/>
    <s v="PORTACAMP DTI-U"/>
    <x v="2"/>
    <x v="0"/>
  </r>
  <r>
    <n v="27"/>
    <x v="11"/>
    <x v="1"/>
    <s v="YPFBTR-SCA2022-005"/>
    <s v="1220002245"/>
    <s v="SCN024"/>
    <s v="MALAS CONDICIONES"/>
    <x v="9"/>
    <x v="1"/>
    <x v="112"/>
    <s v="SG11J3101G"/>
    <s v="LN10505"/>
    <d v="2011-10-07T00:00:00"/>
    <n v="1945"/>
    <s v="SAMUEL PEREDO"/>
    <n v="13"/>
    <s v="PORTACAMP DTI-U"/>
    <x v="1"/>
    <x v="0"/>
  </r>
  <r>
    <n v="43"/>
    <x v="11"/>
    <x v="1"/>
    <s v="YPFBTR-SCA2020-C4-015"/>
    <s v="1220002248"/>
    <s v="SCN027"/>
    <s v="MALAS CONDICIONES"/>
    <x v="9"/>
    <x v="1"/>
    <x v="118"/>
    <s v="CN15HT209B"/>
    <s v="LN10531"/>
    <d v="2011-10-10T00:00:00"/>
    <n v="110"/>
    <s v="SAMUEL PEREDO"/>
    <n v="1"/>
    <s v="PORTACAMP DTI-U"/>
    <x v="1"/>
    <x v="0"/>
  </r>
  <r>
    <n v="45"/>
    <x v="11"/>
    <x v="1"/>
    <s v="YPFBTR-SCA2021-C4-002"/>
    <s v="1220003690"/>
    <s v="SCN010"/>
    <s v="MALAS CONDICIONES"/>
    <x v="9"/>
    <x v="1"/>
    <x v="118"/>
    <s v="CN179E235C"/>
    <s v="LN10027"/>
    <d v="2011-08-26T00:00:00"/>
    <n v="110"/>
    <s v="SAMUEL PEREDO"/>
    <n v="1"/>
    <s v="PORTACAMP DTI-U"/>
    <x v="1"/>
    <x v="0"/>
  </r>
  <r>
    <n v="32"/>
    <x v="11"/>
    <x v="1"/>
    <s v="YPFBTR-SCA2020-C4-*"/>
    <s v="1220003694"/>
    <s v="SCN015"/>
    <s v="MALAS CONDICIONES"/>
    <x v="9"/>
    <x v="1"/>
    <x v="119"/>
    <s v="CN7AMA57DZ"/>
    <s v="LN5174"/>
    <d v="2008-04-19T00:00:00"/>
    <n v="155"/>
    <s v="SAMUEL PEREDO"/>
    <n v="1"/>
    <s v="PORTACAMP DTI-U"/>
    <x v="0"/>
    <x v="0"/>
  </r>
  <r>
    <n v="34"/>
    <x v="11"/>
    <x v="1"/>
    <s v="YPFBTR-SCA2020-C4-017"/>
    <s v="1220003144"/>
    <s v="E02SCN001"/>
    <s v="MALAS CONDICIONES"/>
    <x v="9"/>
    <x v="1"/>
    <x v="119"/>
    <s v="CN7B7A52HZ"/>
    <s v="LN5255"/>
    <d v="2008-05-24T00:00:00"/>
    <n v="155"/>
    <s v="SAMUEL PEREDO"/>
    <n v="1"/>
    <s v="PORTACAMP DTI-U"/>
    <x v="0"/>
    <x v="0"/>
  </r>
  <r>
    <n v="37"/>
    <x v="11"/>
    <x v="1"/>
    <s v="YPFBTR-SCA2020-C4-018"/>
    <m/>
    <s v="E15SCN001"/>
    <s v="MALAS CONDICIONES"/>
    <x v="9"/>
    <x v="1"/>
    <x v="119"/>
    <s v="CN78XA51P1"/>
    <s v="LN4965"/>
    <d v="2008-01-30T00:00:00"/>
    <n v="147.34"/>
    <s v="SAMUEL PEREDO"/>
    <n v="1"/>
    <s v="PORTACAMP DTI-U"/>
    <x v="0"/>
    <x v="0"/>
  </r>
  <r>
    <n v="38"/>
    <x v="11"/>
    <x v="1"/>
    <s v="YPFBTR-SCA2020-C4-*"/>
    <s v="1220003231"/>
    <s v="E21SCN002"/>
    <s v="MALAS CONDICIONES"/>
    <x v="9"/>
    <x v="1"/>
    <x v="119"/>
    <s v="CN7B7A505B"/>
    <s v="LN5174"/>
    <d v="2008-04-19T00:00:00"/>
    <n v="155"/>
    <s v="SAMUEL PEREDO"/>
    <n v="1"/>
    <s v="PORTACAMP DTI-U"/>
    <x v="0"/>
    <x v="0"/>
  </r>
  <r>
    <n v="49"/>
    <x v="11"/>
    <x v="1"/>
    <s v="YPFBTR-SCA2021-C4-001"/>
    <s v="1220003696"/>
    <s v="SCN018"/>
    <s v="MALAS CONDICIONES"/>
    <x v="9"/>
    <x v="1"/>
    <x v="119"/>
    <s v="CN69WA26NS"/>
    <s v="LN4377"/>
    <d v="2007-06-11T00:00:00"/>
    <n v="169"/>
    <s v="SAMUEL PEREDO"/>
    <n v="1"/>
    <s v="PORTACAMP DTI-U"/>
    <x v="11"/>
    <x v="0"/>
  </r>
  <r>
    <n v="17"/>
    <x v="11"/>
    <x v="1"/>
    <s v="YPFBTR-SCA2023-C4-017"/>
    <s v="1220002263"/>
    <s v="SCN043"/>
    <s v="MALAS CONDICIONES"/>
    <x v="9"/>
    <x v="1"/>
    <x v="113"/>
    <s v="CN1CUAA009K"/>
    <s v="LN11811"/>
    <d v="2012-05-24T00:00:00"/>
    <n v="165"/>
    <s v="SAMUEL PEREDO"/>
    <n v="1"/>
    <s v="PORTACAMP DTI-U"/>
    <x v="8"/>
    <x v="0"/>
  </r>
  <r>
    <n v="25"/>
    <x v="11"/>
    <x v="1"/>
    <s v="YPFBTR-SCA2022-003"/>
    <s v="1220002267"/>
    <s v="SCN047"/>
    <s v="MALAS CONDICIONES"/>
    <x v="9"/>
    <x v="1"/>
    <x v="113"/>
    <s v="CN1BSAA0D1"/>
    <s v="LN11811"/>
    <d v="2012-05-23T00:00:00"/>
    <n v="165"/>
    <s v="SAMUEL PEREDO"/>
    <n v="1"/>
    <s v="PORTACAMP DTI-U"/>
    <x v="8"/>
    <x v="0"/>
  </r>
  <r>
    <n v="28"/>
    <x v="11"/>
    <x v="1"/>
    <s v="TR-HW2023-C4-002"/>
    <s v="1220002240"/>
    <s v="SCN008"/>
    <s v="MALAS CONDICIONES"/>
    <x v="9"/>
    <x v="1"/>
    <x v="113"/>
    <s v="CN87BA5022"/>
    <s v="LN6371"/>
    <d v="2009-03-03T00:00:00"/>
    <n v="1199"/>
    <s v="SAMUEL PEREDO"/>
    <n v="8"/>
    <s v="PORTACAMP DTI-U"/>
    <x v="3"/>
    <x v="0"/>
  </r>
  <r>
    <n v="29"/>
    <x v="11"/>
    <x v="1"/>
    <s v="TR-HW2023-C4-003"/>
    <s v="1220002291"/>
    <s v="SCN074"/>
    <s v="MALAS CONDICIONES"/>
    <x v="9"/>
    <x v="1"/>
    <x v="113"/>
    <s v="CN32KBA1FT"/>
    <s v="LN13511"/>
    <d v="2013-07-02T00:00:00"/>
    <n v="190"/>
    <s v="SAMUEL PEREDO"/>
    <n v="1"/>
    <s v="PORTACAMP DTI-U"/>
    <x v="2"/>
    <x v="0"/>
  </r>
  <r>
    <n v="30"/>
    <x v="11"/>
    <x v="1"/>
    <s v="YPFBTR-SCA2020-C4-*"/>
    <s v="1490005146"/>
    <s v="E24SCN01"/>
    <s v="MALAS CONDICIONES"/>
    <x v="9"/>
    <x v="1"/>
    <x v="113"/>
    <s v="CN898A50QN"/>
    <s v="LN7734"/>
    <d v="2010-03-05T00:00:00"/>
    <n v="145"/>
    <s v="SAMUEL PEREDO"/>
    <n v="1"/>
    <s v="PORTACAMP DTI-U"/>
    <x v="4"/>
    <x v="0"/>
  </r>
  <r>
    <n v="31"/>
    <x v="11"/>
    <x v="1"/>
    <s v="YPFBTR-SCA2020-C4-*"/>
    <s v="1190004202"/>
    <s v="E17SCN001"/>
    <s v="MALAS CONDICIONES"/>
    <x v="9"/>
    <x v="1"/>
    <x v="113"/>
    <s v="SCN87BA5033"/>
    <s v="LN6163"/>
    <d v="2009-03-14T00:00:00"/>
    <n v="1251"/>
    <s v="SAMUEL PEREDO"/>
    <n v="8"/>
    <s v="PORTACAMP DTI-U"/>
    <x v="3"/>
    <x v="0"/>
  </r>
  <r>
    <n v="33"/>
    <x v="11"/>
    <x v="1"/>
    <s v="YPFBTR-SCA2020-C4-025"/>
    <m/>
    <s v="SCN009"/>
    <s v="MALAS CONDICIONES"/>
    <x v="9"/>
    <x v="1"/>
    <x v="113"/>
    <s v="CN898A509V"/>
    <s v="LN7133"/>
    <d v="2009-10-07T00:00:00"/>
    <n v="149"/>
    <s v="SAMUEL PEREDO"/>
    <n v="1"/>
    <s v="PORTACAMP DTI-U"/>
    <x v="3"/>
    <x v="0"/>
  </r>
  <r>
    <n v="35"/>
    <x v="11"/>
    <x v="1"/>
    <s v="YPFBTR-SCA2020-C4-024"/>
    <m/>
    <s v="E10SCN001"/>
    <s v="MALAS CONDICIONES"/>
    <x v="9"/>
    <x v="1"/>
    <x v="113"/>
    <s v="CN879A51QM"/>
    <s v="LN6345"/>
    <d v="2009-03-31T00:00:00"/>
    <n v="160"/>
    <s v="SAMUEL PEREDO"/>
    <n v="1"/>
    <s v="PORTACAMP DTI-U"/>
    <x v="3"/>
    <x v="0"/>
  </r>
  <r>
    <n v="36"/>
    <x v="11"/>
    <x v="1"/>
    <s v="YPFBTR-SCA2020-C4-028"/>
    <m/>
    <s v="SCN009"/>
    <s v="MALAS CONDICIONES"/>
    <x v="9"/>
    <x v="1"/>
    <x v="113"/>
    <s v="CN87BA5032"/>
    <s v="LN6345"/>
    <d v="2009-03-31T00:00:00"/>
    <n v="160"/>
    <s v="SAMUEL PEREDO"/>
    <n v="1"/>
    <s v="PORTACAMP DTI-U"/>
    <x v="3"/>
    <x v="0"/>
  </r>
  <r>
    <n v="41"/>
    <x v="11"/>
    <x v="1"/>
    <s v="YPFBTR-SCA2019-C4-0*"/>
    <s v="1220002290"/>
    <s v="SCN073"/>
    <s v="MALAS CONDICIONES"/>
    <x v="9"/>
    <x v="1"/>
    <x v="113"/>
    <s v="CN32KBA09J"/>
    <s v="LN13511"/>
    <d v="2013-07-02T00:00:00"/>
    <n v="190"/>
    <s v="SAMUEL PEREDO"/>
    <n v="1"/>
    <s v="PORTACAMP DTI-U"/>
    <x v="2"/>
    <x v="0"/>
  </r>
  <r>
    <n v="42"/>
    <x v="11"/>
    <x v="1"/>
    <s v="YPFBTR-SCA2020-C4-026"/>
    <s v="1450008078"/>
    <s v="E13SCN001"/>
    <s v="MALAS CONDICIONES"/>
    <x v="9"/>
    <x v="1"/>
    <x v="113"/>
    <s v="CN87AA5128"/>
    <s v="LN6345"/>
    <d v="2009-03-31T00:00:00"/>
    <n v="160"/>
    <s v="SAMUEL PEREDO"/>
    <n v="1"/>
    <s v="PORTACAMP DTI-U"/>
    <x v="3"/>
    <x v="0"/>
  </r>
  <r>
    <n v="50"/>
    <x v="11"/>
    <x v="1"/>
    <s v="YPFBTR-SCA2021-C4-003"/>
    <s v="1220003698"/>
    <s v="SCN051"/>
    <s v="MALAS CONDICIONES"/>
    <x v="9"/>
    <x v="1"/>
    <x v="113"/>
    <s v="CN9C8A5190"/>
    <s v="LN8230"/>
    <d v="2010-12-07T00:00:00"/>
    <n v="150"/>
    <s v="SAMUEL PEREDO"/>
    <n v="1"/>
    <s v="PORTACAMP DTI-U"/>
    <x v="4"/>
    <x v="0"/>
  </r>
  <r>
    <n v="52"/>
    <x v="11"/>
    <x v="1"/>
    <s v="YPFBTR-SCA2021-C4-007"/>
    <s v="1220003700"/>
    <s v="SCN089"/>
    <s v="MALAS CONDICIONES"/>
    <x v="9"/>
    <x v="1"/>
    <x v="113"/>
    <s v="CN89DA531K"/>
    <s v="LN7884"/>
    <d v="2010-04-08T00:00:00"/>
    <n v="150"/>
    <s v="SAMUEL PEREDO"/>
    <n v="1"/>
    <s v="PORTACAMP DTI-U"/>
    <x v="4"/>
    <x v="0"/>
  </r>
  <r>
    <n v="54"/>
    <x v="11"/>
    <x v="1"/>
    <s v="YPFBTR-SCA2019-C4-001"/>
    <s v="1220003695"/>
    <s v="SCN017"/>
    <s v="MALAS CONDICIONES"/>
    <x v="9"/>
    <x v="1"/>
    <x v="113"/>
    <s v="CN874A51MC"/>
    <s v="LN7884"/>
    <d v="2010-04-08T00:00:00"/>
    <n v="150"/>
    <s v="SAMUEL PEREDO"/>
    <n v="1"/>
    <s v="PORTACAMP DTI-U"/>
    <x v="4"/>
    <x v="0"/>
  </r>
  <r>
    <n v="56"/>
    <x v="11"/>
    <x v="1"/>
    <s v="YPFBTR-SCA2016-C3-004"/>
    <s v="1220003699"/>
    <s v="SCN057"/>
    <s v="MALAS CONDICIONES"/>
    <x v="9"/>
    <x v="1"/>
    <x v="120"/>
    <s v="CN06BA0288"/>
    <s v="LN8982"/>
    <d v="2010-12-13T00:00:00"/>
    <n v="1680"/>
    <s v="SAMUEL PEREDO"/>
    <n v="11"/>
    <s v="PORTACAMP DTI-U"/>
    <x v="4"/>
    <x v="0"/>
  </r>
  <r>
    <n v="1509"/>
    <x v="13"/>
    <x v="2"/>
    <s v="YPFBTR-INF2024-C4-036"/>
    <n v="1150000672"/>
    <s v="FEI194"/>
    <s v="MALAS CONDICIONES"/>
    <x v="11"/>
    <x v="10"/>
    <x v="121"/>
    <s v="QS1508172180"/>
    <s v="LN17337"/>
    <d v="2016-06-06T00:00:00"/>
    <m/>
    <s v="Oscar Iraola"/>
    <n v="10"/>
    <s v="RACK 5 - PortCamp"/>
    <x v="7"/>
    <x v="0"/>
  </r>
  <r>
    <n v="978"/>
    <x v="9"/>
    <x v="0"/>
    <s v="S001"/>
    <s v="1150001081"/>
    <s v="SW-027"/>
    <s v="Maalas Condicioes"/>
    <x v="7"/>
    <x v="0"/>
    <x v="122"/>
    <s v="FOC1244W1AY"/>
    <n v="5971"/>
    <d v="2009-03-13T00:00:00"/>
    <m/>
    <s v="Gustavo Guzman"/>
    <n v="18"/>
    <s v="EX-MDS"/>
    <x v="3"/>
    <x v="0"/>
  </r>
  <r>
    <n v="979"/>
    <x v="9"/>
    <x v="0"/>
    <s v="S002"/>
    <s v="1150001186"/>
    <s v="SW-195"/>
    <s v="Maalas Condicioes"/>
    <x v="7"/>
    <x v="0"/>
    <x v="122"/>
    <s v="FOC1523Y3WD"/>
    <n v="9609"/>
    <d v="2011-07-20T00:00:00"/>
    <m/>
    <s v="Gustavo Guzman"/>
    <n v="18"/>
    <s v="EX-MDS"/>
    <x v="1"/>
    <x v="0"/>
  </r>
  <r>
    <n v="980"/>
    <x v="9"/>
    <x v="0"/>
    <s v="S003"/>
    <s v="1150001176"/>
    <s v="SW-185"/>
    <s v="Maalas Condicioes"/>
    <x v="7"/>
    <x v="0"/>
    <x v="122"/>
    <s v="FOC1523Y3VU"/>
    <n v="9609"/>
    <d v="2011-07-20T00:00:00"/>
    <m/>
    <s v="Gustavo Guzman"/>
    <n v="18"/>
    <s v="EX-MDS"/>
    <x v="1"/>
    <x v="0"/>
  </r>
  <r>
    <n v="981"/>
    <x v="9"/>
    <x v="0"/>
    <s v="S004"/>
    <s v="1150001187"/>
    <s v="SW-196"/>
    <s v="Maalas Condicioes"/>
    <x v="7"/>
    <x v="0"/>
    <x v="122"/>
    <s v="FOC1523Y3W0"/>
    <n v="9609"/>
    <d v="2011-07-20T00:00:00"/>
    <m/>
    <s v="Gustavo Guzman"/>
    <n v="18"/>
    <s v="EX-MDS"/>
    <x v="1"/>
    <x v="0"/>
  </r>
  <r>
    <n v="982"/>
    <x v="9"/>
    <x v="0"/>
    <s v="S005"/>
    <s v="1150001080"/>
    <s v="SW-026"/>
    <s v="Maalas Condicioes"/>
    <x v="7"/>
    <x v="0"/>
    <x v="122"/>
    <s v="FOC1244W1CY"/>
    <n v="5971"/>
    <d v="2009-03-13T00:00:00"/>
    <m/>
    <s v="Gustavo Guzman"/>
    <n v="18"/>
    <s v="EX-MDS"/>
    <x v="3"/>
    <x v="0"/>
  </r>
  <r>
    <n v="983"/>
    <x v="9"/>
    <x v="0"/>
    <s v="S006"/>
    <s v="1150001074"/>
    <s v="SW-020"/>
    <s v="Maalas Condicioes"/>
    <x v="7"/>
    <x v="0"/>
    <x v="122"/>
    <s v="FOC1239W07S"/>
    <n v="5971"/>
    <d v="2009-03-13T00:00:00"/>
    <m/>
    <s v="Gustavo Guzman"/>
    <n v="18"/>
    <s v="EX-MDS"/>
    <x v="3"/>
    <x v="0"/>
  </r>
  <r>
    <n v="984"/>
    <x v="9"/>
    <x v="0"/>
    <s v="S007"/>
    <s v="1150001077"/>
    <s v="SW-023"/>
    <s v="Maalas Condicioes"/>
    <x v="7"/>
    <x v="0"/>
    <x v="122"/>
    <s v="FOC1244W1E1"/>
    <n v="5971"/>
    <d v="2009-03-13T00:00:00"/>
    <m/>
    <s v="Gustavo Guzman"/>
    <n v="18"/>
    <s v="EX-MDS"/>
    <x v="3"/>
    <x v="0"/>
  </r>
  <r>
    <n v="985"/>
    <x v="9"/>
    <x v="0"/>
    <s v="S008"/>
    <s v="1150001174"/>
    <s v="SW-183"/>
    <s v="Maalas Condicioes"/>
    <x v="7"/>
    <x v="0"/>
    <x v="122"/>
    <s v="FOC1523Y3T3"/>
    <n v="9609"/>
    <d v="2011-07-20T00:00:00"/>
    <m/>
    <s v="Gustavo Guzman"/>
    <n v="18"/>
    <s v="EX-MDS"/>
    <x v="1"/>
    <x v="0"/>
  </r>
  <r>
    <n v="986"/>
    <x v="9"/>
    <x v="0"/>
    <s v="S009"/>
    <s v="1150001172"/>
    <s v="SW-181"/>
    <s v="Maalas Condicioes"/>
    <x v="7"/>
    <x v="0"/>
    <x v="122"/>
    <s v="FCQ1513Y0C4"/>
    <n v="9609"/>
    <d v="2011-07-20T00:00:00"/>
    <m/>
    <s v="Gustavo Guzman"/>
    <n v="18"/>
    <s v="EX-MDS"/>
    <x v="1"/>
    <x v="0"/>
  </r>
  <r>
    <n v="987"/>
    <x v="9"/>
    <x v="0"/>
    <s v="S010"/>
    <s v="1150001069"/>
    <s v="SW-015"/>
    <s v="Maalas Condicioes"/>
    <x v="7"/>
    <x v="0"/>
    <x v="122"/>
    <s v="FOC1244Z0FP"/>
    <n v="5971"/>
    <d v="2009-03-13T00:00:00"/>
    <m/>
    <s v="Gustavo Guzman"/>
    <n v="18"/>
    <s v="EX-MDS"/>
    <x v="3"/>
    <x v="0"/>
  </r>
  <r>
    <n v="988"/>
    <x v="9"/>
    <x v="0"/>
    <s v="S012"/>
    <s v="1150001171"/>
    <s v="SW-180"/>
    <s v="Maalas Condicioes"/>
    <x v="7"/>
    <x v="0"/>
    <x v="122"/>
    <s v="FCQ1513Z0VG"/>
    <n v="9609"/>
    <d v="2011-07-20T00:00:00"/>
    <m/>
    <s v="Gustavo Guzman"/>
    <n v="18"/>
    <s v="EX-MDS"/>
    <x v="1"/>
    <x v="0"/>
  </r>
  <r>
    <n v="989"/>
    <x v="9"/>
    <x v="0"/>
    <s v="S013"/>
    <s v="1150001151"/>
    <s v="SW-160"/>
    <s v="Maalas Condicioes"/>
    <x v="7"/>
    <x v="0"/>
    <x v="122"/>
    <s v="FOC1631W3K8"/>
    <n v="12556"/>
    <d v="2012-08-23T00:00:00"/>
    <m/>
    <s v="Gustavo Guzman"/>
    <n v="18"/>
    <s v="EX-MDS"/>
    <x v="8"/>
    <x v="0"/>
  </r>
  <r>
    <n v="990"/>
    <x v="9"/>
    <x v="0"/>
    <s v="S014"/>
    <s v="1150001075"/>
    <s v="SW-021"/>
    <s v="Maalas Condicioes"/>
    <x v="7"/>
    <x v="0"/>
    <x v="122"/>
    <s v="FOC1244W1DP"/>
    <n v="5971"/>
    <d v="2009-03-13T00:00:00"/>
    <m/>
    <s v="Gustavo Guzman"/>
    <n v="18"/>
    <s v="EX-MDS"/>
    <x v="3"/>
    <x v="0"/>
  </r>
  <r>
    <n v="991"/>
    <x v="9"/>
    <x v="0"/>
    <s v="S015"/>
    <s v="1150001166"/>
    <s v="SW-175"/>
    <s v="Maalas Condicioes"/>
    <x v="7"/>
    <x v="0"/>
    <x v="122"/>
    <s v="FCQ1513Y0BF"/>
    <n v="9609"/>
    <d v="2011-07-20T00:00:00"/>
    <m/>
    <s v="Gustavo Guzman"/>
    <n v="18"/>
    <s v="EX-MDS"/>
    <x v="1"/>
    <x v="0"/>
  </r>
  <r>
    <n v="992"/>
    <x v="9"/>
    <x v="0"/>
    <s v="S016"/>
    <s v="1150001160"/>
    <s v="SW-169"/>
    <s v="Maalas Condicioes"/>
    <x v="7"/>
    <x v="0"/>
    <x v="122"/>
    <s v="FCQ1513Y0KR"/>
    <n v="9609"/>
    <d v="2011-07-20T00:00:00"/>
    <m/>
    <s v="Gustavo Guzman"/>
    <n v="18"/>
    <s v="EX-MDS"/>
    <x v="1"/>
    <x v="0"/>
  </r>
  <r>
    <n v="993"/>
    <x v="9"/>
    <x v="0"/>
    <s v="S017"/>
    <s v="1150001092"/>
    <s v="SW-038"/>
    <s v="Maalas Condicioes"/>
    <x v="7"/>
    <x v="0"/>
    <x v="122"/>
    <s v="FOC1243X0MQ"/>
    <n v="5971"/>
    <d v="2009-03-13T00:00:00"/>
    <m/>
    <s v="Gustavo Guzman"/>
    <n v="18"/>
    <s v="EX-MDS"/>
    <x v="3"/>
    <x v="0"/>
  </r>
  <r>
    <n v="994"/>
    <x v="9"/>
    <x v="0"/>
    <s v="S019"/>
    <s v="1150001078"/>
    <s v="SW-024"/>
    <s v="Maalas Condicioes"/>
    <x v="7"/>
    <x v="0"/>
    <x v="122"/>
    <s v="FOC1244Z0F3"/>
    <n v="5971"/>
    <d v="2009-03-13T00:00:00"/>
    <m/>
    <s v="Gustavo Guzman"/>
    <n v="18"/>
    <s v="EX-MDS"/>
    <x v="3"/>
    <x v="0"/>
  </r>
  <r>
    <n v="995"/>
    <x v="9"/>
    <x v="0"/>
    <s v="S021"/>
    <s v="1150001168"/>
    <s v="SW-177"/>
    <s v="Maalas Condicioes"/>
    <x v="7"/>
    <x v="0"/>
    <x v="122"/>
    <s v="FCQ1513Y0LD"/>
    <n v="9609"/>
    <d v="2011-07-20T00:00:00"/>
    <m/>
    <s v="Gustavo Guzman"/>
    <n v="18"/>
    <s v="EX-MDS"/>
    <x v="1"/>
    <x v="0"/>
  </r>
  <r>
    <n v="996"/>
    <x v="9"/>
    <x v="0"/>
    <s v="S022"/>
    <s v="1150001181"/>
    <s v="SW-190"/>
    <s v="Maalas Condicioes"/>
    <x v="7"/>
    <x v="0"/>
    <x v="122"/>
    <s v="FOC1523Y3WK"/>
    <n v="9609"/>
    <d v="2011-07-20T00:00:00"/>
    <m/>
    <s v="Gustavo Guzman"/>
    <n v="18"/>
    <s v="EX-MDS"/>
    <x v="1"/>
    <x v="0"/>
  </r>
  <r>
    <n v="997"/>
    <x v="9"/>
    <x v="0"/>
    <s v="S023"/>
    <s v="1150001105"/>
    <s v="S/T"/>
    <s v="Maalas Condicioes"/>
    <x v="7"/>
    <x v="0"/>
    <x v="122"/>
    <s v="FOC1412V81M"/>
    <n v="7717"/>
    <d v="2010-01-27T00:00:00"/>
    <n v="2950"/>
    <s v="Gustavo Guzman"/>
    <n v="18"/>
    <s v="EX-MDS"/>
    <x v="4"/>
    <x v="0"/>
  </r>
  <r>
    <n v="999"/>
    <x v="9"/>
    <x v="0"/>
    <s v="S025"/>
    <s v="1150001076"/>
    <s v="SW-022"/>
    <s v="Maalas Condicioes"/>
    <x v="7"/>
    <x v="0"/>
    <x v="122"/>
    <s v="FOC1244W1D4"/>
    <n v="5971"/>
    <d v="2009-03-13T00:00:00"/>
    <m/>
    <s v="Gustavo Guzman"/>
    <n v="18"/>
    <s v="EX-MDS"/>
    <x v="3"/>
    <x v="0"/>
  </r>
  <r>
    <n v="1000"/>
    <x v="9"/>
    <x v="0"/>
    <s v="S026"/>
    <s v="1150001185"/>
    <s v="SW-194"/>
    <s v="Maalas Condicioes"/>
    <x v="7"/>
    <x v="0"/>
    <x v="122"/>
    <s v="FOC1523Y3X7"/>
    <n v="9609"/>
    <d v="2011-07-20T00:00:00"/>
    <m/>
    <s v="Gustavo Guzman"/>
    <n v="18"/>
    <s v="EX-MDS"/>
    <x v="1"/>
    <x v="0"/>
  </r>
  <r>
    <n v="1001"/>
    <x v="9"/>
    <x v="0"/>
    <s v="S027"/>
    <s v="1150001091"/>
    <s v="SW-037"/>
    <s v="Maalas Condicioes"/>
    <x v="7"/>
    <x v="0"/>
    <x v="122"/>
    <s v="FOC1243X0MR"/>
    <n v="5971"/>
    <d v="2009-03-13T00:00:00"/>
    <m/>
    <s v="Gustavo Guzman"/>
    <n v="18"/>
    <s v="EX-MDS"/>
    <x v="3"/>
    <x v="0"/>
  </r>
  <r>
    <n v="1002"/>
    <x v="9"/>
    <x v="0"/>
    <s v="S028"/>
    <s v="1150001086"/>
    <s v="SW-032"/>
    <s v="Maalas Condicioes"/>
    <x v="7"/>
    <x v="0"/>
    <x v="122"/>
    <s v="FOC1242V2VR"/>
    <n v="5971"/>
    <d v="2009-03-13T00:00:00"/>
    <m/>
    <s v="Gustavo Guzman"/>
    <n v="18"/>
    <s v="EX-MDS"/>
    <x v="3"/>
    <x v="0"/>
  </r>
  <r>
    <n v="1003"/>
    <x v="9"/>
    <x v="0"/>
    <s v="S029"/>
    <s v="1150001158"/>
    <s v="SW-167"/>
    <s v="Maalas Condicioes"/>
    <x v="7"/>
    <x v="0"/>
    <x v="122"/>
    <s v="FCQ1513Y0BS"/>
    <n v="9609"/>
    <d v="2011-07-20T00:00:00"/>
    <m/>
    <s v="Gustavo Guzman"/>
    <n v="18"/>
    <s v="EX-MDS"/>
    <x v="1"/>
    <x v="0"/>
  </r>
  <r>
    <n v="1004"/>
    <x v="9"/>
    <x v="0"/>
    <s v="S030"/>
    <s v="1150001161"/>
    <s v="SW-170"/>
    <s v="Maalas Condicioes"/>
    <x v="7"/>
    <x v="0"/>
    <x v="122"/>
    <s v="FCQ1513Y0KS"/>
    <n v="9609"/>
    <d v="2011-07-20T00:00:00"/>
    <m/>
    <s v="Gustavo Guzman"/>
    <n v="18"/>
    <s v="EX-MDS"/>
    <x v="1"/>
    <x v="0"/>
  </r>
  <r>
    <n v="1005"/>
    <x v="9"/>
    <x v="0"/>
    <s v="S031"/>
    <s v="1150001089"/>
    <s v="SW-035"/>
    <s v="Maalas Condicioes"/>
    <x v="7"/>
    <x v="0"/>
    <x v="122"/>
    <s v="FOC1242V2VM"/>
    <n v="5971"/>
    <d v="2009-03-13T00:00:00"/>
    <m/>
    <s v="Gustavo Guzman"/>
    <n v="18"/>
    <s v="EX-MDS"/>
    <x v="3"/>
    <x v="0"/>
  </r>
  <r>
    <n v="1006"/>
    <x v="9"/>
    <x v="0"/>
    <s v="S032"/>
    <s v="1150001109"/>
    <s v="SW-074"/>
    <s v="Maalas Condicioes"/>
    <x v="7"/>
    <x v="0"/>
    <x v="122"/>
    <s v="FOC1442Z4V9"/>
    <n v="8996"/>
    <d v="2010-11-24T00:00:00"/>
    <n v="4552"/>
    <s v="Gustavo Guzman"/>
    <n v="18"/>
    <s v="EX-MDS"/>
    <x v="4"/>
    <x v="0"/>
  </r>
  <r>
    <n v="1007"/>
    <x v="9"/>
    <x v="0"/>
    <s v="S033"/>
    <s v="1150001155"/>
    <s v="SW-164"/>
    <s v="Maalas Condicioes"/>
    <x v="7"/>
    <x v="0"/>
    <x v="122"/>
    <s v="FCQ1643Y3N2"/>
    <n v="12556"/>
    <d v="2012-08-23T00:00:00"/>
    <m/>
    <s v="Gustavo Guzman"/>
    <n v="18"/>
    <s v="EX-MDS"/>
    <x v="8"/>
    <x v="0"/>
  </r>
  <r>
    <n v="1008"/>
    <x v="9"/>
    <x v="0"/>
    <s v="S034"/>
    <s v="1150001071"/>
    <s v="SW-017"/>
    <s v="Maalas Condicioes"/>
    <x v="7"/>
    <x v="0"/>
    <x v="122"/>
    <s v="FOC1244Z0FA"/>
    <n v="5971"/>
    <d v="2009-03-13T00:00:00"/>
    <m/>
    <s v="Gustavo Guzman"/>
    <n v="18"/>
    <s v="EX-MDS"/>
    <x v="3"/>
    <x v="0"/>
  </r>
  <r>
    <n v="1009"/>
    <x v="9"/>
    <x v="0"/>
    <s v="S035"/>
    <s v="1150001152"/>
    <s v="SW-161"/>
    <s v="Maalas Condicioes"/>
    <x v="7"/>
    <x v="0"/>
    <x v="122"/>
    <s v="FOC1631W3KG"/>
    <n v="12556"/>
    <d v="2012-08-23T00:00:00"/>
    <m/>
    <s v="Gustavo Guzman"/>
    <n v="18"/>
    <s v="EX-MDS"/>
    <x v="8"/>
    <x v="0"/>
  </r>
  <r>
    <n v="1010"/>
    <x v="9"/>
    <x v="0"/>
    <s v="S036"/>
    <s v="1150001079"/>
    <s v="SW-025"/>
    <s v="Maalas Condicioes"/>
    <x v="7"/>
    <x v="0"/>
    <x v="122"/>
    <s v="FOC1244Z0FK"/>
    <n v="5971"/>
    <d v="2009-03-13T00:00:00"/>
    <m/>
    <s v="Gustavo Guzman"/>
    <n v="18"/>
    <s v="EX-MDS"/>
    <x v="3"/>
    <x v="0"/>
  </r>
  <r>
    <n v="1011"/>
    <x v="9"/>
    <x v="0"/>
    <s v="S050"/>
    <s v="1150001189"/>
    <s v="TDV072"/>
    <s v="Maalas Condicioes"/>
    <x v="7"/>
    <x v="0"/>
    <x v="122"/>
    <s v="FOC1523Y2FX"/>
    <n v="9609"/>
    <d v="2011-07-20T00:00:00"/>
    <m/>
    <s v="Gustavo Guzman"/>
    <n v="18"/>
    <s v="EX-MDS"/>
    <x v="1"/>
    <x v="0"/>
  </r>
  <r>
    <n v="1012"/>
    <x v="9"/>
    <x v="0"/>
    <s v="S052"/>
    <s v="1150001090"/>
    <s v="SW-036"/>
    <s v="Maalas Condicioes"/>
    <x v="7"/>
    <x v="0"/>
    <x v="122"/>
    <s v="FOC1243X0MS"/>
    <n v="5971"/>
    <d v="2009-03-13T00:00:00"/>
    <m/>
    <s v="Gustavo Guzman"/>
    <n v="18"/>
    <s v="EX-MDS"/>
    <x v="3"/>
    <x v="0"/>
  </r>
  <r>
    <n v="1013"/>
    <x v="9"/>
    <x v="0"/>
    <s v="S065"/>
    <s v="1150001164"/>
    <s v="SW-173"/>
    <s v="Maalas Condicioes"/>
    <x v="7"/>
    <x v="0"/>
    <x v="122"/>
    <s v="FCQ1513Y0KM"/>
    <n v="9609"/>
    <d v="2011-07-20T00:00:00"/>
    <m/>
    <s v="Gustavo Guzman"/>
    <n v="18"/>
    <s v="EX-MDS"/>
    <x v="1"/>
    <x v="0"/>
  </r>
  <r>
    <n v="1014"/>
    <x v="9"/>
    <x v="0"/>
    <s v="S066"/>
    <s v="1150001087"/>
    <s v="SW-033"/>
    <s v="Maalas Condicioes"/>
    <x v="7"/>
    <x v="0"/>
    <x v="122"/>
    <s v="FOC1243X0MP"/>
    <n v="5971"/>
    <d v="2009-03-13T00:00:00"/>
    <m/>
    <s v="Gustavo Guzman"/>
    <n v="18"/>
    <s v="EX-MDS"/>
    <x v="3"/>
    <x v="0"/>
  </r>
  <r>
    <n v="1015"/>
    <x v="9"/>
    <x v="0"/>
    <s v="S067"/>
    <s v="1150001072"/>
    <s v="SW-018"/>
    <s v="Maalas Condicioes"/>
    <x v="7"/>
    <x v="0"/>
    <x v="122"/>
    <s v="FOC1244Z0FC"/>
    <n v="5971"/>
    <d v="2009-03-13T00:00:00"/>
    <m/>
    <s v="Gustavo Guzman"/>
    <n v="18"/>
    <s v="EX-MDS"/>
    <x v="3"/>
    <x v="0"/>
  </r>
  <r>
    <n v="1016"/>
    <x v="9"/>
    <x v="0"/>
    <s v="S068"/>
    <s v="1150001159"/>
    <s v="SW-168"/>
    <s v="Maalas Condicioes"/>
    <x v="7"/>
    <x v="0"/>
    <x v="122"/>
    <s v="FCQ1513Y0KQ"/>
    <n v="9609"/>
    <d v="2011-07-20T00:00:00"/>
    <m/>
    <s v="Gustavo Guzman"/>
    <n v="18"/>
    <s v="EX-MDS"/>
    <x v="1"/>
    <x v="0"/>
  </r>
  <r>
    <n v="1017"/>
    <x v="9"/>
    <x v="0"/>
    <s v="S069"/>
    <s v="1150001107"/>
    <s v="SW-072"/>
    <s v="Maalas Condicioes"/>
    <x v="7"/>
    <x v="0"/>
    <x v="122"/>
    <s v="FOC1442Z4TU"/>
    <n v="8996"/>
    <d v="2010-11-24T00:00:00"/>
    <n v="4552"/>
    <s v="Gustavo Guzman"/>
    <n v="18"/>
    <s v="EX-MDS"/>
    <x v="4"/>
    <x v="0"/>
  </r>
  <r>
    <n v="1018"/>
    <x v="9"/>
    <x v="0"/>
    <s v="S070"/>
    <s v="1150001170"/>
    <s v="SW-179"/>
    <s v="Maalas Condicioes"/>
    <x v="7"/>
    <x v="0"/>
    <x v="122"/>
    <s v="FCQ1513Y0BX"/>
    <n v="9609"/>
    <d v="2011-07-20T00:00:00"/>
    <m/>
    <s v="Gustavo Guzman"/>
    <n v="18"/>
    <s v="EX-MDS"/>
    <x v="1"/>
    <x v="0"/>
  </r>
  <r>
    <n v="1019"/>
    <x v="9"/>
    <x v="0"/>
    <s v="S071"/>
    <s v="1150001188"/>
    <s v="SW-197"/>
    <s v="Maalas Condicioes"/>
    <x v="7"/>
    <x v="0"/>
    <x v="122"/>
    <s v="FOC1523Y2EL"/>
    <n v="9609"/>
    <d v="2011-07-20T00:00:00"/>
    <m/>
    <s v="Gustavo Guzman"/>
    <n v="18"/>
    <s v="EX-MDS"/>
    <x v="1"/>
    <x v="0"/>
  </r>
  <r>
    <n v="1020"/>
    <x v="9"/>
    <x v="0"/>
    <s v="S072"/>
    <s v="1150001084"/>
    <s v="SW-030"/>
    <s v="Maalas Condicioes"/>
    <x v="7"/>
    <x v="0"/>
    <x v="122"/>
    <s v="FOC1242V2VK"/>
    <n v="5971"/>
    <d v="2009-03-13T00:00:00"/>
    <m/>
    <s v="Gustavo Guzman"/>
    <n v="18"/>
    <s v="EX-MDS"/>
    <x v="3"/>
    <x v="0"/>
  </r>
  <r>
    <n v="1021"/>
    <x v="9"/>
    <x v="0"/>
    <s v="S073"/>
    <s v="1150001169"/>
    <s v="SW-178"/>
    <s v="Maalas Condicioes"/>
    <x v="7"/>
    <x v="0"/>
    <x v="122"/>
    <s v="FCQ1513Y0AS"/>
    <n v="9609"/>
    <d v="2011-07-20T00:00:00"/>
    <m/>
    <s v="Gustavo Guzman"/>
    <n v="18"/>
    <s v="EX-MDS"/>
    <x v="1"/>
    <x v="0"/>
  </r>
  <r>
    <n v="1022"/>
    <x v="9"/>
    <x v="0"/>
    <s v="S074"/>
    <s v="1150001183"/>
    <s v="SW-192"/>
    <s v="Maalas Condicioes"/>
    <x v="7"/>
    <x v="0"/>
    <x v="122"/>
    <s v="FOC1523Y24T"/>
    <n v="9609"/>
    <d v="2011-07-20T00:00:00"/>
    <m/>
    <s v="Gustavo Guzman"/>
    <n v="18"/>
    <s v="EX-MDS"/>
    <x v="1"/>
    <x v="0"/>
  </r>
  <r>
    <n v="1023"/>
    <x v="9"/>
    <x v="0"/>
    <s v="S075"/>
    <s v="1150001073"/>
    <s v="SW-019"/>
    <s v="Maalas Condicioes"/>
    <x v="7"/>
    <x v="0"/>
    <x v="122"/>
    <s v="FOC1244W1F0"/>
    <n v="5971"/>
    <d v="2009-03-13T00:00:00"/>
    <m/>
    <s v="Gustavo Guzman"/>
    <n v="18"/>
    <s v="EX-MDS"/>
    <x v="3"/>
    <x v="0"/>
  </r>
  <r>
    <n v="1024"/>
    <x v="9"/>
    <x v="0"/>
    <s v="S076"/>
    <s v="1150001182"/>
    <s v="SW-191"/>
    <s v="Maalas Condicioes"/>
    <x v="7"/>
    <x v="0"/>
    <x v="122"/>
    <s v="FOC1523Y3WQ"/>
    <n v="9609"/>
    <d v="2011-07-20T00:00:00"/>
    <m/>
    <s v="Gustavo Guzman"/>
    <n v="18"/>
    <s v="EX-MDS"/>
    <x v="1"/>
    <x v="0"/>
  </r>
  <r>
    <n v="1025"/>
    <x v="9"/>
    <x v="0"/>
    <s v="S077"/>
    <s v="1150001154"/>
    <s v="SW-163"/>
    <s v="Maalas Condicioes"/>
    <x v="7"/>
    <x v="0"/>
    <x v="122"/>
    <s v="FCQ1643Y3N8"/>
    <n v="12556"/>
    <d v="2012-08-23T00:00:00"/>
    <m/>
    <s v="Gustavo Guzman"/>
    <n v="18"/>
    <s v="EX-MDS"/>
    <x v="8"/>
    <x v="0"/>
  </r>
  <r>
    <n v="1026"/>
    <x v="9"/>
    <x v="0"/>
    <s v="S078"/>
    <s v="1150001177"/>
    <s v="SW-186"/>
    <s v="Maalas Condicioes"/>
    <x v="7"/>
    <x v="0"/>
    <x v="122"/>
    <s v="FOC1523Y3W2"/>
    <n v="9609"/>
    <d v="2011-07-20T00:00:00"/>
    <m/>
    <s v="Gustavo Guzman"/>
    <n v="18"/>
    <s v="EX-MDS"/>
    <x v="1"/>
    <x v="0"/>
  </r>
  <r>
    <n v="1027"/>
    <x v="9"/>
    <x v="0"/>
    <s v="S079"/>
    <s v="1150001180"/>
    <s v="SW-189"/>
    <s v="Maalas Condicioes"/>
    <x v="7"/>
    <x v="0"/>
    <x v="122"/>
    <s v="FOC1523Y3W5"/>
    <n v="9609"/>
    <d v="2011-07-20T00:00:00"/>
    <m/>
    <s v="Gustavo Guzman"/>
    <n v="18"/>
    <s v="EX-MDS"/>
    <x v="1"/>
    <x v="0"/>
  </r>
  <r>
    <n v="1028"/>
    <x v="9"/>
    <x v="0"/>
    <s v="S080"/>
    <s v="1150001108"/>
    <s v="SW-073"/>
    <s v="Maalas Condicioes"/>
    <x v="7"/>
    <x v="0"/>
    <x v="122"/>
    <s v="FOC1442Z4VQ"/>
    <n v="8996"/>
    <d v="2010-11-24T00:00:00"/>
    <n v="4552"/>
    <s v="Gustavo Guzman"/>
    <n v="18"/>
    <s v="EX-MDS"/>
    <x v="4"/>
    <x v="0"/>
  </r>
  <r>
    <n v="1029"/>
    <x v="9"/>
    <x v="0"/>
    <s v="S081"/>
    <s v="1150001175"/>
    <s v="SW-184"/>
    <s v="Maalas Condicioes"/>
    <x v="7"/>
    <x v="0"/>
    <x v="122"/>
    <s v="FOC1523Y3T4"/>
    <n v="9609"/>
    <d v="2011-07-20T00:00:00"/>
    <m/>
    <s v="Gustavo Guzman"/>
    <n v="18"/>
    <s v="EX-MDS"/>
    <x v="1"/>
    <x v="0"/>
  </r>
  <r>
    <n v="1030"/>
    <x v="9"/>
    <x v="0"/>
    <s v="S082"/>
    <s v="1150001184"/>
    <s v="SW-193"/>
    <s v="Maalas Condicioes"/>
    <x v="7"/>
    <x v="0"/>
    <x v="122"/>
    <s v="FOC1523Y3UA"/>
    <n v="9609"/>
    <d v="2011-07-20T00:00:00"/>
    <m/>
    <s v="Gustavo Guzman"/>
    <n v="18"/>
    <s v="EX-MDS"/>
    <x v="1"/>
    <x v="0"/>
  </r>
  <r>
    <n v="1031"/>
    <x v="9"/>
    <x v="0"/>
    <s v="S083"/>
    <s v="1150001179"/>
    <s v="SW-188"/>
    <s v="Maalas Condicioes"/>
    <x v="7"/>
    <x v="0"/>
    <x v="122"/>
    <s v="FOC1523W63R"/>
    <n v="9609"/>
    <d v="2011-07-20T00:00:00"/>
    <m/>
    <s v="Gustavo Guzman"/>
    <n v="18"/>
    <s v="EX-MDS"/>
    <x v="1"/>
    <x v="0"/>
  </r>
  <r>
    <n v="1032"/>
    <x v="9"/>
    <x v="0"/>
    <s v="S084"/>
    <s v="1150001156"/>
    <s v="SW-165"/>
    <s v="Maalas Condicioes"/>
    <x v="7"/>
    <x v="0"/>
    <x v="122"/>
    <s v="FCQ1641X55P"/>
    <n v="12556"/>
    <d v="2012-08-23T00:00:00"/>
    <m/>
    <s v="Gustavo Guzman"/>
    <n v="18"/>
    <s v="EX-MDS"/>
    <x v="8"/>
    <x v="0"/>
  </r>
  <r>
    <n v="1033"/>
    <x v="9"/>
    <x v="0"/>
    <s v="S085"/>
    <s v="1150001085"/>
    <s v="SW-031"/>
    <s v="Maalas Condicioes"/>
    <x v="7"/>
    <x v="0"/>
    <x v="122"/>
    <s v="FOC1242V2RW"/>
    <n v="5971"/>
    <d v="2009-03-13T00:00:00"/>
    <m/>
    <s v="Gustavo Guzman"/>
    <n v="18"/>
    <s v="EX-MDS"/>
    <x v="3"/>
    <x v="0"/>
  </r>
  <r>
    <n v="1034"/>
    <x v="9"/>
    <x v="0"/>
    <s v="S086"/>
    <n v="1150001173"/>
    <s v="SW-153"/>
    <s v="Maalas Condicioes"/>
    <x v="7"/>
    <x v="0"/>
    <x v="122"/>
    <s v="FCQ1513Y0BD"/>
    <n v="9609"/>
    <d v="2011-07-20T00:00:00"/>
    <m/>
    <s v="Gustavo Guzman"/>
    <n v="18"/>
    <s v="EX-MDS"/>
    <x v="1"/>
    <x v="0"/>
  </r>
  <r>
    <n v="1035"/>
    <x v="9"/>
    <x v="0"/>
    <s v="S111"/>
    <s v="1150001083"/>
    <s v="SW-029"/>
    <s v="Maalas Condicioes"/>
    <x v="7"/>
    <x v="0"/>
    <x v="122"/>
    <s v="FOC1243X0LQ"/>
    <n v="5971"/>
    <d v="2009-03-13T00:00:00"/>
    <m/>
    <s v="Gustavo Guzman"/>
    <n v="18"/>
    <s v="EX-MDS"/>
    <x v="3"/>
    <x v="0"/>
  </r>
  <r>
    <n v="1036"/>
    <x v="9"/>
    <x v="0"/>
    <s v="S112"/>
    <s v="1150001070"/>
    <s v="SW-016"/>
    <s v="Maalas Condicioes"/>
    <x v="7"/>
    <x v="0"/>
    <x v="122"/>
    <s v="FOC1244W1E7"/>
    <n v="5971"/>
    <d v="2009-03-13T00:00:00"/>
    <m/>
    <s v="Gustavo Guzman"/>
    <n v="18"/>
    <s v="EX-MDS"/>
    <x v="3"/>
    <x v="0"/>
  </r>
  <r>
    <n v="1037"/>
    <x v="9"/>
    <x v="0"/>
    <s v="S115"/>
    <s v="1150001167"/>
    <s v="SW-176"/>
    <s v="Maalas Condicioes"/>
    <x v="7"/>
    <x v="0"/>
    <x v="122"/>
    <s v="FCQ1513Y0BY"/>
    <n v="9609"/>
    <d v="2011-07-20T00:00:00"/>
    <m/>
    <s v="Gustavo Guzman"/>
    <n v="18"/>
    <s v="EX-MDS"/>
    <x v="1"/>
    <x v="0"/>
  </r>
  <r>
    <n v="1038"/>
    <x v="9"/>
    <x v="0"/>
    <s v="S116"/>
    <s v="1150001068"/>
    <s v="SW-014"/>
    <s v="Maalas Condicioes"/>
    <x v="7"/>
    <x v="0"/>
    <x v="122"/>
    <s v="FOC1244W1D5"/>
    <n v="5971"/>
    <d v="2009-03-13T00:00:00"/>
    <m/>
    <s v="Gustavo Guzman"/>
    <n v="18"/>
    <s v="EX-MDS"/>
    <x v="3"/>
    <x v="0"/>
  </r>
  <r>
    <n v="1040"/>
    <x v="9"/>
    <x v="0"/>
    <s v="S124"/>
    <s v="1150001197"/>
    <s v="S/T"/>
    <s v="Maalas Condicioes"/>
    <x v="7"/>
    <x v="0"/>
    <x v="123"/>
    <s v="FOC1747S4NG"/>
    <n v="14029"/>
    <d v="2013-08-13T00:00:00"/>
    <n v="1905"/>
    <s v="Gustavo Guzman"/>
    <n v="21"/>
    <s v="EX-MDS"/>
    <x v="2"/>
    <x v="0"/>
  </r>
  <r>
    <n v="1041"/>
    <x v="9"/>
    <x v="0"/>
    <s v="S126"/>
    <s v="1150001194"/>
    <s v="S/T"/>
    <s v="Maalas Condicioes"/>
    <x v="7"/>
    <x v="0"/>
    <x v="123"/>
    <s v="FCW1825B206"/>
    <n v="15403"/>
    <d v="2014-07-02T00:00:00"/>
    <n v="2777.32"/>
    <s v="Gustavo Guzman"/>
    <n v="21"/>
    <s v="EX-MDS"/>
    <x v="6"/>
    <x v="0"/>
  </r>
  <r>
    <n v="1042"/>
    <x v="9"/>
    <x v="0"/>
    <s v="S127"/>
    <s v="1150001198"/>
    <s v="SW-227"/>
    <s v="Maalas Condicioes"/>
    <x v="7"/>
    <x v="0"/>
    <x v="123"/>
    <s v="FOC1742S14J"/>
    <n v="14029"/>
    <d v="2013-08-13T00:00:00"/>
    <n v="2541.9899999999998"/>
    <s v="Gustavo Guzman"/>
    <n v="21"/>
    <s v="EX-MDS"/>
    <x v="2"/>
    <x v="0"/>
  </r>
  <r>
    <n v="1043"/>
    <x v="9"/>
    <x v="0"/>
    <s v="S128"/>
    <s v="1150002075"/>
    <s v="S/T"/>
    <s v="Maalas Condicioes"/>
    <x v="7"/>
    <x v="0"/>
    <x v="123"/>
    <s v="FCW2148B0C2"/>
    <s v="LN18997"/>
    <d v="2017-09-18T00:00:00"/>
    <n v="2810.38"/>
    <s v="Gustavo Guzman"/>
    <n v="21"/>
    <s v="EX-MDS"/>
    <x v="15"/>
    <x v="0"/>
  </r>
  <r>
    <n v="1044"/>
    <x v="9"/>
    <x v="0"/>
    <s v="S130"/>
    <s v="1150002071"/>
    <s v="SW297"/>
    <s v="Maalas Condicioes"/>
    <x v="7"/>
    <x v="0"/>
    <x v="123"/>
    <s v="FCW2148B0BF"/>
    <s v="LN18997"/>
    <d v="2017-09-18T00:00:00"/>
    <n v="2810.38"/>
    <s v="Gustavo Guzman"/>
    <n v="21"/>
    <s v="EX-MDS"/>
    <x v="15"/>
    <x v="0"/>
  </r>
  <r>
    <n v="1045"/>
    <x v="9"/>
    <x v="0"/>
    <s v="S133"/>
    <s v="1150001206"/>
    <s v="SW245"/>
    <s v="Maalas Condicioes"/>
    <x v="7"/>
    <x v="0"/>
    <x v="123"/>
    <s v="FCW2019B6TY"/>
    <n v="18146"/>
    <d v="2016-03-16T00:00:00"/>
    <n v="3588.39"/>
    <s v="Gustavo Guzman"/>
    <n v="21"/>
    <s v="EX-MDS"/>
    <x v="7"/>
    <x v="0"/>
  </r>
  <r>
    <n v="998"/>
    <x v="9"/>
    <x v="0"/>
    <s v="S024"/>
    <s v="1150001066"/>
    <s v="SW-012"/>
    <s v="Maalas Condicioes"/>
    <x v="7"/>
    <x v="0"/>
    <x v="124"/>
    <s v="FOX1227GRAS"/>
    <n v="5971"/>
    <d v="2009-03-13T00:00:00"/>
    <m/>
    <s v="Gustavo Guzman"/>
    <n v="30"/>
    <s v="EX-MDS"/>
    <x v="3"/>
    <x v="0"/>
  </r>
  <r>
    <n v="1039"/>
    <x v="9"/>
    <x v="0"/>
    <s v="S122"/>
    <s v="1150001067"/>
    <s v="S/T"/>
    <s v="Maalas Condicioes"/>
    <x v="7"/>
    <x v="0"/>
    <x v="124"/>
    <s v="FOX1228H54Z"/>
    <n v="5971"/>
    <d v="2009-03-13T00:00:00"/>
    <m/>
    <s v="Gustavo Guzman"/>
    <n v="30"/>
    <s v="EX-MDS"/>
    <x v="3"/>
    <x v="0"/>
  </r>
  <r>
    <n v="1486"/>
    <x v="3"/>
    <x v="0"/>
    <s v="VC2"/>
    <s v="1220002936"/>
    <s v="VDC003"/>
    <s v="Maalas Condicioes"/>
    <x v="3"/>
    <x v="0"/>
    <x v="125"/>
    <s v="FTT19240391"/>
    <n v="16504"/>
    <d v="2015-04-17T00:00:00"/>
    <n v="12456.6"/>
    <s v="Gustavo Guzman"/>
    <n v="20"/>
    <s v="CASITA"/>
    <x v="10"/>
    <x v="0"/>
  </r>
  <r>
    <n v="660"/>
    <x v="1"/>
    <x v="1"/>
    <s v="YPFBTR-IMP2019-C2-010"/>
    <s v="1220001486"/>
    <s v="IMP-223"/>
    <s v="MALAS CONDICIONES"/>
    <x v="1"/>
    <x v="1"/>
    <x v="57"/>
    <s v="CNC1C20687"/>
    <s v="LN11661"/>
    <d v="2012-04-17T00:00:00"/>
    <n v="490.02"/>
    <s v="SAMUEL PEREDO"/>
    <n v="3"/>
    <s v="PORTACAMP DTI-U"/>
    <x v="8"/>
    <x v="0"/>
  </r>
  <r>
    <n v="226"/>
    <x v="6"/>
    <x v="1"/>
    <s v="YPFBTR-CPU2023-C4-055"/>
    <s v="1220001908"/>
    <s v="LV-TCM57-179"/>
    <s v="MALAS CONDICIONES"/>
    <x v="5"/>
    <x v="7"/>
    <x v="71"/>
    <s v="MJ00879"/>
    <s v="LN7265"/>
    <d v="2009-12-11T00:00:00"/>
    <n v="1337"/>
    <s v="SAMUEL PEREDO"/>
    <n v="9"/>
    <s v="PORTACAMP DTI-U"/>
    <x v="3"/>
    <x v="0"/>
  </r>
  <r>
    <n v="227"/>
    <x v="6"/>
    <x v="1"/>
    <s v="YPFBTR-CPU2023-C4-056"/>
    <s v="1220001911"/>
    <s v="LV-TCM57-182"/>
    <s v="MALAS CONDICIONES"/>
    <x v="5"/>
    <x v="7"/>
    <x v="71"/>
    <s v="MJ01147"/>
    <s v="LN7265"/>
    <d v="2009-12-11T00:00:00"/>
    <n v="1337"/>
    <s v="SAMUEL PEREDO"/>
    <n v="9"/>
    <s v="PORTACAMP DTI-U"/>
    <x v="3"/>
    <x v="0"/>
  </r>
  <r>
    <n v="228"/>
    <x v="6"/>
    <x v="1"/>
    <s v="YPFBTR-CPU2023-C4-057"/>
    <s v="1220001903"/>
    <s v="LV-TCM57-151"/>
    <s v="MALAS CONDICIONES"/>
    <x v="5"/>
    <x v="7"/>
    <x v="71"/>
    <s v="MJ00861"/>
    <s v="LN7265"/>
    <d v="2009-12-11T00:00:00"/>
    <n v="1337"/>
    <s v="SAMUEL PEREDO"/>
    <n v="9"/>
    <s v="PORTACAMP DTI-U"/>
    <x v="3"/>
    <x v="0"/>
  </r>
  <r>
    <n v="229"/>
    <x v="6"/>
    <x v="1"/>
    <s v="YPFBTR-CPU2023-C4-058"/>
    <s v="1220001899"/>
    <s v="LV-TCM57-114"/>
    <s v="MALAS CONDICIONES"/>
    <x v="5"/>
    <x v="7"/>
    <x v="71"/>
    <s v="LKPNNLD"/>
    <s v="LN6172"/>
    <d v="2009-04-27T00:00:00"/>
    <n v="2335"/>
    <s v="SAMUEL PEREDO"/>
    <n v="16"/>
    <s v="PORTACAMP DTI-U"/>
    <x v="3"/>
    <x v="0"/>
  </r>
  <r>
    <n v="231"/>
    <x v="6"/>
    <x v="1"/>
    <s v="YPFBTR-CPU2023-C4-060"/>
    <s v="1220001909"/>
    <s v="LV-TCM57-18"/>
    <s v="MALAS CONDICIONES"/>
    <x v="5"/>
    <x v="7"/>
    <x v="71"/>
    <s v="LKPNNRW"/>
    <s v="LN6089"/>
    <d v="2009-02-12T00:00:00"/>
    <n v="1175"/>
    <s v="SAMUEL PEREDO"/>
    <n v="8"/>
    <s v="PORTACAMP DTI-U"/>
    <x v="3"/>
    <x v="0"/>
  </r>
  <r>
    <n v="232"/>
    <x v="6"/>
    <x v="1"/>
    <s v="YPFBTR-CPU2023-C4-061"/>
    <s v="1220001910"/>
    <s v="LV-TCM57-181"/>
    <s v="MALAS CONDICIONES"/>
    <x v="5"/>
    <x v="7"/>
    <x v="71"/>
    <s v="MJ01155"/>
    <s v="LN7265"/>
    <d v="2009-12-11T00:00:00"/>
    <n v="1337"/>
    <s v="SAMUEL PEREDO"/>
    <n v="9"/>
    <s v="PORTACAMP DTI-U"/>
    <x v="3"/>
    <x v="0"/>
  </r>
  <r>
    <n v="249"/>
    <x v="6"/>
    <x v="1"/>
    <s v="YPFBTR-CPU2020-C4-006"/>
    <m/>
    <s v="LV-TCM57-130"/>
    <s v="MALAS CONDICIONES"/>
    <x v="5"/>
    <x v="7"/>
    <x v="71"/>
    <s v="MJ01159"/>
    <s v="LN6945"/>
    <d v="2009-09-15T00:00:00"/>
    <n v="1175"/>
    <s v="SAMUEL PEREDO"/>
    <n v="8"/>
    <s v="PORTACAMP DTI-U"/>
    <x v="3"/>
    <x v="0"/>
  </r>
  <r>
    <n v="251"/>
    <x v="6"/>
    <x v="1"/>
    <s v="YPFBTR-CPU2020-C4-011"/>
    <m/>
    <s v="LV-TCM57-33"/>
    <s v="MALAS CONDICIONES"/>
    <x v="5"/>
    <x v="7"/>
    <x v="71"/>
    <s v="LKPNNKN"/>
    <s v="LN6089"/>
    <d v="2009-02-12T00:00:00"/>
    <n v="1175"/>
    <s v="SAMUEL PEREDO"/>
    <n v="8"/>
    <s v="PORTACAMP DTI-U"/>
    <x v="3"/>
    <x v="0"/>
  </r>
  <r>
    <n v="174"/>
    <x v="6"/>
    <x v="1"/>
    <s v="YPFBTR-CPU2023-C4-002"/>
    <s v="1220001925"/>
    <s v="LV-TCM57-72"/>
    <s v="MALAS CONDICIONES"/>
    <x v="5"/>
    <x v="7"/>
    <x v="71"/>
    <s v="LKPNNNC"/>
    <s v="LN6089"/>
    <d v="2009-02-12T00:00:00"/>
    <n v="1175"/>
    <s v="SAMUEL PEREDO"/>
    <n v="8"/>
    <s v="PORTACAMP DTI-U"/>
    <x v="3"/>
    <x v="0"/>
  </r>
  <r>
    <n v="175"/>
    <x v="6"/>
    <x v="1"/>
    <s v="YPFBTR-CPU2023-C4-003"/>
    <s v="1220001927"/>
    <s v="LV-TCM57-91"/>
    <s v="MALAS CONDICIONES"/>
    <x v="5"/>
    <x v="7"/>
    <x v="71"/>
    <s v="LKPNNPM"/>
    <s v="LN6089"/>
    <d v="2009-02-12T00:00:00"/>
    <n v="1175"/>
    <s v="SAMUEL PEREDO"/>
    <n v="8"/>
    <s v="PORTACAMP DTI-U"/>
    <x v="3"/>
    <x v="0"/>
  </r>
  <r>
    <n v="176"/>
    <x v="6"/>
    <x v="1"/>
    <s v="YPFBTR-CPU2023-C4-004"/>
    <s v="1220001920"/>
    <s v="LV-TCM57-32"/>
    <s v="MALAS CONDICIONES"/>
    <x v="5"/>
    <x v="7"/>
    <x v="71"/>
    <s v="LKPNNRF"/>
    <s v="LN6089"/>
    <d v="2009-02-12T00:00:00"/>
    <n v="1175"/>
    <s v="SAMUEL PEREDO"/>
    <n v="8"/>
    <s v="PORTACAMP DTI-U"/>
    <x v="3"/>
    <x v="0"/>
  </r>
  <r>
    <n v="177"/>
    <x v="6"/>
    <x v="1"/>
    <s v="YPFBTR-CPU2023-C4-005"/>
    <s v="1220001917"/>
    <s v="LV-TCM57-20"/>
    <s v="MALAS CONDICIONES"/>
    <x v="5"/>
    <x v="7"/>
    <x v="71"/>
    <s v="LKPNNRK"/>
    <s v="LN6089"/>
    <d v="2009-02-12T00:00:00"/>
    <n v="1175"/>
    <s v="SAMUEL PEREDO"/>
    <n v="8"/>
    <s v="PORTACAMP DTI-U"/>
    <x v="3"/>
    <x v="0"/>
  </r>
  <r>
    <n v="178"/>
    <x v="6"/>
    <x v="1"/>
    <s v="YPFBTR-CPU2023-C4-006"/>
    <s v="1220001901"/>
    <s v="LV-TCM57-138"/>
    <s v="MALAS CONDICIONES"/>
    <x v="5"/>
    <x v="7"/>
    <x v="71"/>
    <s v="MJ00867"/>
    <s v="LN6945"/>
    <d v="2009-09-14T00:00:00"/>
    <n v="1175"/>
    <s v="SAMUEL PEREDO"/>
    <n v="8"/>
    <s v="PORTACAMP DTI-U"/>
    <x v="3"/>
    <x v="0"/>
  </r>
  <r>
    <n v="179"/>
    <x v="6"/>
    <x v="1"/>
    <s v="YPFBTR-CPU2023-C4-007"/>
    <s v="1220001916"/>
    <s v="LV-TCM57-196"/>
    <s v="MALAS CONDICIONES"/>
    <x v="5"/>
    <x v="7"/>
    <x v="71"/>
    <s v="MJ00915"/>
    <s v="LN7265"/>
    <d v="2009-12-11T00:00:00"/>
    <n v="1337"/>
    <s v="SAMUEL PEREDO"/>
    <n v="9"/>
    <s v="PORTACAMP DTI-U"/>
    <x v="3"/>
    <x v="0"/>
  </r>
  <r>
    <n v="230"/>
    <x v="6"/>
    <x v="1"/>
    <s v="YPFBTR-CPU2023-C4-059"/>
    <s v="1220001912"/>
    <s v="LV-TCM57-184"/>
    <s v="MALAS CONDICIONES"/>
    <x v="5"/>
    <x v="7"/>
    <x v="126"/>
    <s v="MJ03894"/>
    <s v="LN7265"/>
    <d v="2009-12-11T00:00:00"/>
    <n v="1337"/>
    <s v="SAMUEL PEREDO"/>
    <n v="9"/>
    <s v="PORTACAMP DTI-U"/>
    <x v="3"/>
    <x v="0"/>
  </r>
  <r>
    <n v="189"/>
    <x v="6"/>
    <x v="1"/>
    <s v="YPFBTR-CPU2023-C4-017"/>
    <s v="1220000266"/>
    <s v="COM304"/>
    <s v="MALAS CONDICIONES"/>
    <x v="5"/>
    <x v="7"/>
    <x v="69"/>
    <s v="MJBKGDZ"/>
    <s v="LN10822"/>
    <d v="2011-11-17T00:00:00"/>
    <n v="1135"/>
    <s v="SAMUEL PEREDO"/>
    <n v="8"/>
    <s v="PORTACAMP DTI-U"/>
    <x v="1"/>
    <x v="0"/>
  </r>
  <r>
    <n v="190"/>
    <x v="6"/>
    <x v="1"/>
    <s v="YPFBTR-CPU2023-C4-018"/>
    <s v="1220000274"/>
    <s v="COM312"/>
    <s v="MALAS CONDICIONES"/>
    <x v="5"/>
    <x v="7"/>
    <x v="69"/>
    <s v="MJBKGEB"/>
    <s v="LN10677"/>
    <d v="2011-11-03T00:00:00"/>
    <n v="1335"/>
    <s v="SAMUEL PEREDO"/>
    <n v="9"/>
    <s v="PORTACAMP DTI-U"/>
    <x v="1"/>
    <x v="0"/>
  </r>
  <r>
    <n v="191"/>
    <x v="6"/>
    <x v="1"/>
    <s v="YPFBTR-CPU2023-C4-019"/>
    <s v="1220001938"/>
    <s v="LV-TCM91-10"/>
    <s v="MALAS CONDICIONES"/>
    <x v="5"/>
    <x v="7"/>
    <x v="69"/>
    <s v="MJBKGEL"/>
    <s v="LN10579"/>
    <d v="2011-11-04T00:00:00"/>
    <n v="1098"/>
    <s v="SAMUEL PEREDO"/>
    <n v="7"/>
    <s v="PORTACAMP DTI-U"/>
    <x v="1"/>
    <x v="0"/>
  </r>
  <r>
    <n v="192"/>
    <x v="6"/>
    <x v="1"/>
    <s v="YPFBTR-CPU2023-C4-020"/>
    <s v="1220000276"/>
    <s v="COM314"/>
    <s v="MALAS CONDICIONES"/>
    <x v="5"/>
    <x v="7"/>
    <x v="69"/>
    <s v="MJBKGET"/>
    <s v="LN10822"/>
    <d v="2011-11-18T00:00:00"/>
    <n v="1098"/>
    <s v="SAMUEL PEREDO"/>
    <n v="7"/>
    <s v="PORTACAMP DTI-U"/>
    <x v="1"/>
    <x v="0"/>
  </r>
  <r>
    <n v="193"/>
    <x v="6"/>
    <x v="1"/>
    <s v="YPFBTR-CPU2023-C4-021"/>
    <s v="1220001930"/>
    <s v="LV-TCM91-02"/>
    <s v="MALAS CONDICIONES"/>
    <x v="5"/>
    <x v="7"/>
    <x v="69"/>
    <s v="MJBKGFM"/>
    <s v="LN10579"/>
    <d v="2011-11-04T00:00:00"/>
    <n v="1098"/>
    <s v="SAMUEL PEREDO"/>
    <n v="7"/>
    <s v="PORTACAMP DTI-U"/>
    <x v="1"/>
    <x v="0"/>
  </r>
  <r>
    <n v="194"/>
    <x v="6"/>
    <x v="1"/>
    <s v="YPFBTR-CPU2023-C4-022"/>
    <s v="1220001953"/>
    <s v="LV-TCM91-25"/>
    <s v="MALAS CONDICIONES"/>
    <x v="5"/>
    <x v="7"/>
    <x v="69"/>
    <s v="MJBKGGC"/>
    <s v="LN10822"/>
    <d v="2011-11-17T00:00:00"/>
    <n v="1098"/>
    <s v="SAMUEL PEREDO"/>
    <n v="7"/>
    <s v="PORTACAMP DTI-U"/>
    <x v="1"/>
    <x v="0"/>
  </r>
  <r>
    <n v="195"/>
    <x v="6"/>
    <x v="1"/>
    <s v="YPFBTR-CPU2023-C4-023"/>
    <s v="1220001961"/>
    <s v="LV-TCM91-33"/>
    <s v="MALAS CONDICIONES"/>
    <x v="5"/>
    <x v="7"/>
    <x v="69"/>
    <s v="MJBKGGE"/>
    <s v="LN10822"/>
    <d v="2011-11-18T00:00:00"/>
    <n v="1098"/>
    <s v="SAMUEL PEREDO"/>
    <n v="7"/>
    <s v="PORTACAMP DTI-U"/>
    <x v="1"/>
    <x v="0"/>
  </r>
  <r>
    <n v="196"/>
    <x v="6"/>
    <x v="1"/>
    <s v="YPFBTR-CPU2023-C4-024"/>
    <s v="1220001947"/>
    <s v="LV-TCM91-19"/>
    <s v="MALAS CONDICIONES"/>
    <x v="5"/>
    <x v="7"/>
    <x v="69"/>
    <s v="MJBKGGM"/>
    <s v="LN10822"/>
    <d v="2011-11-18T00:00:00"/>
    <n v="1098"/>
    <s v="SAMUEL PEREDO"/>
    <n v="7"/>
    <s v="PORTACAMP DTI-U"/>
    <x v="1"/>
    <x v="0"/>
  </r>
  <r>
    <n v="197"/>
    <x v="6"/>
    <x v="1"/>
    <s v="YPFBTR-CPU2023-C4-025"/>
    <s v="1220000278"/>
    <s v="COM316"/>
    <s v="MALAS CONDICIONES"/>
    <x v="5"/>
    <x v="7"/>
    <x v="69"/>
    <s v="MJBTMEA"/>
    <s v="LN10822"/>
    <d v="2011-11-17T00:00:00"/>
    <n v="1135"/>
    <s v="SAMUEL PEREDO"/>
    <n v="8"/>
    <s v="PORTACAMP DTI-U"/>
    <x v="1"/>
    <x v="0"/>
  </r>
  <r>
    <n v="198"/>
    <x v="6"/>
    <x v="1"/>
    <s v="YPFBTR-CPU2023-C4-026"/>
    <s v="1220001952"/>
    <s v="LV-TCM91-24"/>
    <s v="MALAS CONDICIONES"/>
    <x v="5"/>
    <x v="7"/>
    <x v="69"/>
    <s v="MJBTMEC"/>
    <s v="LN10822"/>
    <d v="2011-11-18T00:00:00"/>
    <n v="1135"/>
    <s v="SAMUEL PEREDO"/>
    <n v="8"/>
    <s v="PORTACAMP DTI-U"/>
    <x v="1"/>
    <x v="0"/>
  </r>
  <r>
    <n v="181"/>
    <x v="6"/>
    <x v="1"/>
    <s v="YPFBTR-CPU2023-C4-009"/>
    <s v="1220000560"/>
    <s v="COM661"/>
    <s v="MALAS CONDICIONES"/>
    <x v="5"/>
    <x v="7"/>
    <x v="127"/>
    <s v="MJ00WX2N"/>
    <s v="LN15525"/>
    <d v="2014-10-05T00:00:00"/>
    <n v="1541.18"/>
    <s v="SAMUEL PEREDO"/>
    <n v="10"/>
    <s v="PORTACAMP DTI-U"/>
    <x v="6"/>
    <x v="0"/>
  </r>
  <r>
    <n v="182"/>
    <x v="6"/>
    <x v="1"/>
    <s v="YPFBTR-CPU2023-C4-010"/>
    <s v="1220000534"/>
    <s v="COM635"/>
    <s v="MALAS CONDICIONES"/>
    <x v="5"/>
    <x v="7"/>
    <x v="127"/>
    <s v="MJ00WX3Z"/>
    <s v="LN15525"/>
    <d v="2014-10-06T00:00:00"/>
    <n v="1541.18"/>
    <s v="SAMUEL PEREDO"/>
    <n v="10"/>
    <s v="PORTACAMP DTI-U"/>
    <x v="6"/>
    <x v="0"/>
  </r>
  <r>
    <n v="183"/>
    <x v="6"/>
    <x v="1"/>
    <s v="YPFBTR-CPU2023-C4-011"/>
    <s v="1220000561"/>
    <s v="COM662"/>
    <s v="MALAS CONDICIONES"/>
    <x v="5"/>
    <x v="7"/>
    <x v="127"/>
    <s v="MJ00WX43"/>
    <s v="LN15525"/>
    <d v="2014-10-05T00:00:00"/>
    <n v="1541.18"/>
    <s v="SAMUEL PEREDO"/>
    <n v="10"/>
    <s v="PORTACAMP DTI-U"/>
    <x v="6"/>
    <x v="0"/>
  </r>
  <r>
    <n v="184"/>
    <x v="6"/>
    <x v="1"/>
    <s v="YPFBTR-CPU2023-C4-012"/>
    <s v="1220000576"/>
    <s v="COM677"/>
    <s v="MALAS CONDICIONES"/>
    <x v="5"/>
    <x v="7"/>
    <x v="127"/>
    <s v="MJ00WX45"/>
    <s v="LN15525"/>
    <d v="2014-10-06T00:00:00"/>
    <n v="1541.18"/>
    <s v="SAMUEL PEREDO"/>
    <n v="10"/>
    <s v="PORTACAMP DTI-U"/>
    <x v="6"/>
    <x v="0"/>
  </r>
  <r>
    <n v="187"/>
    <x v="6"/>
    <x v="1"/>
    <s v="YPFBTR-CPU2023-C4-015"/>
    <m/>
    <s v="LV-TCM57-155"/>
    <s v="MALAS CONDICIONES"/>
    <x v="5"/>
    <x v="7"/>
    <x v="127"/>
    <s v="MJ027V1X"/>
    <s v="LN16560"/>
    <d v="2015-07-30T00:00:00"/>
    <n v="1663.79"/>
    <s v="SAMUEL PEREDO"/>
    <n v="11"/>
    <s v="PORTACAMP DTI-U"/>
    <x v="10"/>
    <x v="0"/>
  </r>
  <r>
    <n v="188"/>
    <x v="6"/>
    <x v="1"/>
    <s v="YPFBTR-CPU2023-C4-016"/>
    <s v="1220003112"/>
    <s v="COM702"/>
    <s v="MALAS CONDICIONES"/>
    <x v="5"/>
    <x v="7"/>
    <x v="127"/>
    <s v="MJ027V28"/>
    <s v="LN16560"/>
    <d v="2015-07-29T00:00:00"/>
    <n v="1663.79"/>
    <s v="SAMUEL PEREDO"/>
    <n v="11"/>
    <s v="PORTACAMP DTI-U"/>
    <x v="10"/>
    <x v="0"/>
  </r>
  <r>
    <n v="180"/>
    <x v="6"/>
    <x v="1"/>
    <s v="YPFBTR-CPU2023-C4-008"/>
    <s v="1220000482"/>
    <s v="COM583"/>
    <s v="MALAS CONDICIONES"/>
    <x v="5"/>
    <x v="7"/>
    <x v="127"/>
    <s v="MJ00WBQS"/>
    <s v="LN15427"/>
    <d v="2014-09-29T00:00:00"/>
    <n v="1673.15"/>
    <s v="SAMUEL PEREDO"/>
    <n v="11"/>
    <s v="PORTACAMP DTI-U"/>
    <x v="6"/>
    <x v="0"/>
  </r>
  <r>
    <n v="185"/>
    <x v="6"/>
    <x v="1"/>
    <s v="YPFBTR-CPU2023-C4-013"/>
    <s v="1220000514"/>
    <s v="COM615"/>
    <s v="MALAS CONDICIONES"/>
    <x v="5"/>
    <x v="7"/>
    <x v="127"/>
    <s v="MJ00X32Y"/>
    <s v="LN15427"/>
    <d v="2014-09-29T00:00:00"/>
    <n v="1673.15"/>
    <s v="SAMUEL PEREDO"/>
    <n v="11"/>
    <s v="PORTACAMP DTI-U"/>
    <x v="6"/>
    <x v="0"/>
  </r>
  <r>
    <n v="186"/>
    <x v="6"/>
    <x v="1"/>
    <s v="YPFBTR-CPU2023-C4-014"/>
    <s v="1220000544"/>
    <s v="COM645"/>
    <s v="MALAS CONDICIONES"/>
    <x v="5"/>
    <x v="7"/>
    <x v="127"/>
    <s v="MJ00X33H"/>
    <s v="LN15427"/>
    <d v="2014-09-29T00:00:00"/>
    <n v="1673.15"/>
    <s v="SAMUEL PEREDO"/>
    <n v="11"/>
    <s v="PORTACAMP DTI-U"/>
    <x v="6"/>
    <x v="0"/>
  </r>
  <r>
    <n v="414"/>
    <x v="10"/>
    <x v="1"/>
    <s v="YPFBTR-NOT2023-C4-160"/>
    <s v="1220001892"/>
    <s v="LV-LPT-013"/>
    <s v="MALAS CONDICIONES"/>
    <x v="8"/>
    <x v="7"/>
    <x v="128"/>
    <s v="L3BMM2A"/>
    <s v="LN6946"/>
    <d v="2009-09-14T00:00:00"/>
    <n v="1702"/>
    <s v="SAMUEL PEREDO"/>
    <n v="14"/>
    <s v="PORTACAMP DTI-U"/>
    <x v="3"/>
    <x v="0"/>
  </r>
  <r>
    <n v="435"/>
    <x v="10"/>
    <x v="1"/>
    <s v="YPFBTR-NOT2023-C4-183"/>
    <s v="1220001617"/>
    <s v="LPT250"/>
    <s v="MALAS CONDICIONES"/>
    <x v="8"/>
    <x v="7"/>
    <x v="128"/>
    <s v="R8FXHK5"/>
    <s v="LN7099"/>
    <d v="2009-11-18T00:00:00"/>
    <n v="1702"/>
    <s v="SAMUEL PEREDO"/>
    <n v="14"/>
    <s v="PORTACAMP DTI-U"/>
    <x v="3"/>
    <x v="0"/>
  </r>
  <r>
    <n v="466"/>
    <x v="10"/>
    <x v="1"/>
    <s v="YPFBTR-NOT2021-C4-002"/>
    <m/>
    <s v="LV-TPT400-42"/>
    <s v="MALAS CONDICIONES"/>
    <x v="8"/>
    <x v="7"/>
    <x v="128"/>
    <s v="L3AGY4W"/>
    <s v="LN6079"/>
    <d v="2009-02-11T00:00:00"/>
    <n v="1702"/>
    <s v="SAMUEL PEREDO"/>
    <n v="14"/>
    <s v="PORTACAMP DTI-U"/>
    <x v="3"/>
    <x v="0"/>
  </r>
  <r>
    <n v="473"/>
    <x v="10"/>
    <x v="1"/>
    <s v="YPFBTR-NOT2021-C4-034"/>
    <m/>
    <s v="LV-TPT400-28"/>
    <s v="MALAS CONDICIONES"/>
    <x v="8"/>
    <x v="7"/>
    <x v="128"/>
    <s v="L3AGY4Y"/>
    <s v="LN6079"/>
    <d v="2009-02-11T00:00:00"/>
    <n v="1702"/>
    <s v="SAMUEL PEREDO"/>
    <n v="14"/>
    <s v="PORTACAMP DTI-U"/>
    <x v="3"/>
    <x v="0"/>
  </r>
  <r>
    <n v="479"/>
    <x v="10"/>
    <x v="1"/>
    <s v="YPFBTR-NOT2019-C2-001"/>
    <m/>
    <s v="LV-TPT400-25"/>
    <s v="MALAS CONDICIONES"/>
    <x v="8"/>
    <x v="7"/>
    <x v="128"/>
    <s v="L3AGY4V"/>
    <s v="LN6079"/>
    <d v="2009-02-11T00:00:00"/>
    <n v="1702"/>
    <s v="SAMUEL PEREDO"/>
    <n v="14"/>
    <s v="PORTACAMP DTI-U"/>
    <x v="3"/>
    <x v="0"/>
  </r>
  <r>
    <n v="490"/>
    <x v="10"/>
    <x v="1"/>
    <s v="YPFBTR-NTO2016-C2-013"/>
    <m/>
    <s v="LV-TPT400-35"/>
    <s v="MALAS CONDICIONES"/>
    <x v="8"/>
    <x v="7"/>
    <x v="128"/>
    <s v="L3AGY3D"/>
    <s v="LN6079"/>
    <d v="2009-02-11T00:00:00"/>
    <n v="1702"/>
    <s v="SAMUEL PEREDO"/>
    <n v="14"/>
    <s v="PORTACAMP DTI-U"/>
    <x v="3"/>
    <x v="0"/>
  </r>
  <r>
    <n v="493"/>
    <x v="10"/>
    <x v="1"/>
    <s v="YPFBTR-NOT2013-C3-012"/>
    <m/>
    <s v="LV-TPT400-57"/>
    <s v="MALAS CONDICIONES"/>
    <x v="8"/>
    <x v="7"/>
    <x v="128"/>
    <s v="L3AGY3F"/>
    <s v="LN6079"/>
    <d v="2009-02-11T00:00:00"/>
    <n v="1702"/>
    <s v="SAMUEL PEREDO"/>
    <n v="14"/>
    <s v="PORTACAMP DTI-U"/>
    <x v="3"/>
    <x v="0"/>
  </r>
  <r>
    <n v="494"/>
    <x v="10"/>
    <x v="1"/>
    <s v="YPFBTR-NOT2021-C4-001"/>
    <m/>
    <s v="LV-LPT-034"/>
    <s v="MALAS CONDICIONES"/>
    <x v="8"/>
    <x v="7"/>
    <x v="128"/>
    <s v="R8FXHG7"/>
    <s v="LN7283"/>
    <d v="2009-11-17T00:00:00"/>
    <n v="1702"/>
    <s v="SAMUEL PEREDO"/>
    <n v="14"/>
    <s v="PORTACAMP DTI-U"/>
    <x v="3"/>
    <x v="0"/>
  </r>
  <r>
    <n v="495"/>
    <x v="10"/>
    <x v="1"/>
    <s v="YPFBTR-NOT2021-C4-006"/>
    <m/>
    <s v="LV-TPT400-15"/>
    <s v="MALAS CONDICIONES"/>
    <x v="8"/>
    <x v="7"/>
    <x v="128"/>
    <s v="L3AGY6W"/>
    <s v="LN6079"/>
    <d v="2009-02-11T00:00:00"/>
    <n v="1702"/>
    <s v="SAMUEL PEREDO"/>
    <n v="14"/>
    <s v="PORTACAMP DTI-U"/>
    <x v="3"/>
    <x v="0"/>
  </r>
  <r>
    <n v="496"/>
    <x v="10"/>
    <x v="1"/>
    <s v="YPFBTR-NOT2013-C3-008"/>
    <m/>
    <s v="LV-TPT400-01"/>
    <s v="MALAS CONDICIONES"/>
    <x v="8"/>
    <x v="7"/>
    <x v="128"/>
    <s v="L3AGY3P"/>
    <s v="LN6079"/>
    <d v="2009-02-11T00:00:00"/>
    <n v="1702"/>
    <s v="SAMUEL PEREDO"/>
    <n v="14"/>
    <s v="PORTACAMP DTI-U"/>
    <x v="3"/>
    <x v="0"/>
  </r>
  <r>
    <n v="497"/>
    <x v="10"/>
    <x v="1"/>
    <s v="YPFBTR-NOT2021-C4-003"/>
    <m/>
    <s v="LV-LPT-025"/>
    <s v="MALAS CONDICIONES"/>
    <x v="8"/>
    <x v="7"/>
    <x v="128"/>
    <s v="L3BMM2W"/>
    <s v="LN6946"/>
    <d v="2009-09-14T00:00:00"/>
    <n v="1702"/>
    <s v="SAMUEL PEREDO"/>
    <n v="14"/>
    <s v="PORTACAMP DTI-U"/>
    <x v="3"/>
    <x v="0"/>
  </r>
  <r>
    <n v="498"/>
    <x v="10"/>
    <x v="1"/>
    <s v="YPFBTR-NOT2021-C4-004"/>
    <m/>
    <s v="LV-LPT-011"/>
    <s v="MALAS CONDICIONES"/>
    <x v="8"/>
    <x v="7"/>
    <x v="128"/>
    <s v="L3BMM1Z"/>
    <s v="LN6946"/>
    <d v="2009-09-14T00:00:00"/>
    <n v="1702"/>
    <s v="SAMUEL PEREDO"/>
    <n v="14"/>
    <s v="PORTACAMP DTI-U"/>
    <x v="3"/>
    <x v="0"/>
  </r>
  <r>
    <n v="507"/>
    <x v="10"/>
    <x v="1"/>
    <s v="YPFBTR-NOT2021-C4-035"/>
    <m/>
    <s v="LV-LPT-029"/>
    <s v="MALAS CONDICIONES"/>
    <x v="8"/>
    <x v="7"/>
    <x v="128"/>
    <s v="L3BMM2V"/>
    <s v="LN6946"/>
    <d v="2009-09-14T00:00:00"/>
    <n v="1702"/>
    <s v="SAMUEL PEREDO"/>
    <n v="14"/>
    <s v="PORTACAMP DTI-U"/>
    <x v="3"/>
    <x v="0"/>
  </r>
  <r>
    <n v="510"/>
    <x v="10"/>
    <x v="1"/>
    <s v="YPFBTR-NOT2021-C4-005"/>
    <m/>
    <s v="LV-TPT400-32"/>
    <s v="MALAS CONDICIONES"/>
    <x v="8"/>
    <x v="7"/>
    <x v="128"/>
    <s v="L3AGY3T"/>
    <s v="LN6079"/>
    <d v="2009-02-11T00:00:00"/>
    <n v="1702"/>
    <s v="SAMUEL PEREDO"/>
    <n v="14"/>
    <s v="PORTACAMP DTI-U"/>
    <x v="3"/>
    <x v="0"/>
  </r>
  <r>
    <n v="352"/>
    <x v="10"/>
    <x v="1"/>
    <s v="YPFBTR-NOT2023-C4-095"/>
    <s v="1220001966"/>
    <s v="LV-TPT400-13"/>
    <s v="MALAS CONDICIONES"/>
    <x v="8"/>
    <x v="7"/>
    <x v="128"/>
    <s v="L3AGY3N"/>
    <s v="LN6079"/>
    <d v="2009-02-11T00:00:00"/>
    <n v="1702"/>
    <s v="SAMUEL PEREDO"/>
    <n v="11"/>
    <s v="PORTACAMP DTI-U"/>
    <x v="3"/>
    <x v="0"/>
  </r>
  <r>
    <n v="270"/>
    <x v="10"/>
    <x v="1"/>
    <s v="YPFBTR-NOT2023-C4-011"/>
    <s v="1220001991"/>
    <s v="LV-TPT420-39"/>
    <s v="MALAS CONDICIONES"/>
    <x v="8"/>
    <x v="7"/>
    <x v="70"/>
    <s v="R8WK2A5"/>
    <s v="LN10822"/>
    <d v="2011-11-23T00:00:00"/>
    <n v="1590"/>
    <s v="SAMUEL PEREDO"/>
    <n v="11"/>
    <s v="PORTACAMP DTI-U"/>
    <x v="1"/>
    <x v="0"/>
  </r>
  <r>
    <n v="271"/>
    <x v="10"/>
    <x v="1"/>
    <s v="YPFBTR-NOT2023-C4-012"/>
    <s v="1220001988"/>
    <s v="LV-TPT420-33"/>
    <s v="MALAS CONDICIONES"/>
    <x v="8"/>
    <x v="7"/>
    <x v="70"/>
    <s v="R8WK2A3"/>
    <s v="LN10822"/>
    <d v="2011-11-22T00:00:00"/>
    <n v="1590"/>
    <s v="SAMUEL PEREDO"/>
    <n v="11"/>
    <s v="PORTACAMP DTI-U"/>
    <x v="1"/>
    <x v="0"/>
  </r>
  <r>
    <n v="338"/>
    <x v="10"/>
    <x v="1"/>
    <s v="YPFBTR-NOT2023-C4-081"/>
    <s v="1220001972"/>
    <s v="LV-TPT420-02"/>
    <s v="MALAS CONDICIONES"/>
    <x v="8"/>
    <x v="7"/>
    <x v="70"/>
    <s v="R8VK65K"/>
    <s v="LN10578"/>
    <d v="2011-10-21T00:00:00"/>
    <n v="1590"/>
    <s v="SAMUEL PEREDO"/>
    <n v="11"/>
    <s v="PORTACAMP DTI-U"/>
    <x v="1"/>
    <x v="0"/>
  </r>
  <r>
    <n v="340"/>
    <x v="10"/>
    <x v="1"/>
    <s v="YPFBTR-NOT2023-C4-083"/>
    <s v="1220003658"/>
    <s v="LV-TPT420-43"/>
    <s v="MALAS CONDICIONES"/>
    <x v="8"/>
    <x v="7"/>
    <x v="70"/>
    <s v="R8VK65E"/>
    <s v="LN10822"/>
    <d v="2011-11-23T00:00:00"/>
    <n v="1590"/>
    <s v="SAMUEL PEREDO"/>
    <n v="11"/>
    <s v="PORTACAMP DTI-U"/>
    <x v="1"/>
    <x v="0"/>
  </r>
  <r>
    <n v="341"/>
    <x v="10"/>
    <x v="1"/>
    <s v="YPFBTR-NOT2023-C4-084"/>
    <s v="1220001983"/>
    <s v="LV-TPT420-26"/>
    <s v="MALAS CONDICIONES"/>
    <x v="8"/>
    <x v="7"/>
    <x v="70"/>
    <s v="R8WK2B0"/>
    <s v="LN10822"/>
    <d v="2011-11-23T00:00:00"/>
    <n v="1590"/>
    <s v="SAMUEL PEREDO"/>
    <n v="11"/>
    <s v="PORTACAMP DTI-U"/>
    <x v="1"/>
    <x v="0"/>
  </r>
  <r>
    <n v="350"/>
    <x v="10"/>
    <x v="1"/>
    <s v="YPFBTR-NOT2023-C4-093"/>
    <s v="1220001992"/>
    <s v="LV-TPT420-40"/>
    <s v="MALAS CONDICIONES"/>
    <x v="8"/>
    <x v="7"/>
    <x v="70"/>
    <s v="R8VK67D"/>
    <s v="LN10677"/>
    <d v="2011-11-03T00:00:00"/>
    <n v="1590"/>
    <s v="SAMUEL PEREDO"/>
    <n v="11"/>
    <s v="PORTACAMP DTI-U"/>
    <x v="1"/>
    <x v="0"/>
  </r>
  <r>
    <n v="353"/>
    <x v="10"/>
    <x v="1"/>
    <s v="YPFBTR-NOT2023-C4-096"/>
    <s v="1220001975"/>
    <s v="LV-TPT420-12"/>
    <s v="MALAS CONDICIONES"/>
    <x v="8"/>
    <x v="7"/>
    <x v="70"/>
    <s v="R8VK65P"/>
    <s v="LN10578"/>
    <d v="2011-10-21T00:00:00"/>
    <n v="1590"/>
    <s v="SAMUEL PEREDO"/>
    <n v="11"/>
    <s v="PORTACAMP DTI-U"/>
    <x v="1"/>
    <x v="0"/>
  </r>
  <r>
    <n v="365"/>
    <x v="10"/>
    <x v="1"/>
    <s v="YPFBTR-NOT2023-C4-109"/>
    <s v="1220001982"/>
    <s v="LV-TPT420-23"/>
    <s v="MALAS CONDICIONES"/>
    <x v="8"/>
    <x v="7"/>
    <x v="70"/>
    <s v="R8WK2A2"/>
    <s v="LN10822"/>
    <d v="2011-11-23T00:00:00"/>
    <n v="1590"/>
    <s v="SAMUEL PEREDO"/>
    <n v="11"/>
    <s v="PORTACAMP DTI-U"/>
    <x v="1"/>
    <x v="0"/>
  </r>
  <r>
    <n v="387"/>
    <x v="10"/>
    <x v="1"/>
    <s v="YPFBTR-NOT2023-C4-131"/>
    <s v="1220001987"/>
    <s v="LV-TPT420-32"/>
    <s v="MALAS CONDICIONES"/>
    <x v="8"/>
    <x v="7"/>
    <x v="70"/>
    <s v="R8WK2A8"/>
    <s v="LN10822"/>
    <d v="2011-11-23T00:00:00"/>
    <n v="1590"/>
    <s v="SAMUEL PEREDO"/>
    <n v="11"/>
    <s v="PORTACAMP DTI-U"/>
    <x v="1"/>
    <x v="0"/>
  </r>
  <r>
    <n v="391"/>
    <x v="10"/>
    <x v="1"/>
    <s v="YPFBTR-NOT2023-C4-136"/>
    <s v="1220001973"/>
    <s v="LV-TPT420-07"/>
    <s v="MALAS CONDICIONES"/>
    <x v="8"/>
    <x v="7"/>
    <x v="70"/>
    <s v="R8VK65V"/>
    <s v="LN10578"/>
    <d v="2011-10-20T00:00:00"/>
    <n v="1590"/>
    <s v="SAMUEL PEREDO"/>
    <n v="11"/>
    <s v="PORTACAMP DTI-U"/>
    <x v="1"/>
    <x v="0"/>
  </r>
  <r>
    <n v="396"/>
    <x v="10"/>
    <x v="1"/>
    <s v="YPFBTR-NOT2023-C4-141"/>
    <s v="1220001831"/>
    <s v="LPT536"/>
    <s v="MALAS CONDICIONES"/>
    <x v="8"/>
    <x v="7"/>
    <x v="129"/>
    <s v="PBF7NH2"/>
    <s v="LN14108"/>
    <d v="2013-11-18T00:00:00"/>
    <n v="2390"/>
    <s v="SAMUEL PEREDO"/>
    <n v="16"/>
    <s v="PORTACAMP DTI-U"/>
    <x v="2"/>
    <x v="0"/>
  </r>
  <r>
    <n v="343"/>
    <x v="10"/>
    <x v="1"/>
    <s v="YPFBTR-NOT2023-C4-086"/>
    <s v="1220001837"/>
    <s v="LPT575"/>
    <s v="MALAS CONDICIONES"/>
    <x v="8"/>
    <x v="7"/>
    <x v="130"/>
    <s v="PB0303LJ"/>
    <s v="LN15634"/>
    <d v="2014-10-09T00:00:00"/>
    <n v="2100"/>
    <s v="SAMUEL PEREDO"/>
    <n v="14"/>
    <s v="PORTACAMP DTI-U"/>
    <x v="6"/>
    <x v="0"/>
  </r>
  <r>
    <n v="360"/>
    <x v="10"/>
    <x v="1"/>
    <s v="YPFBTR-NOT2023-C4-104"/>
    <s v="1220001869"/>
    <s v="LPT607"/>
    <s v="MALAS CONDICIONES"/>
    <x v="8"/>
    <x v="7"/>
    <x v="130"/>
    <s v="PB0303LZ"/>
    <s v="LN15634"/>
    <d v="2014-10-09T00:00:00"/>
    <n v="2100"/>
    <s v="SAMUEL PEREDO"/>
    <n v="14"/>
    <s v="PORTACAMP DTI-U"/>
    <x v="6"/>
    <x v="0"/>
  </r>
  <r>
    <n v="1053"/>
    <x v="0"/>
    <x v="0"/>
    <s v="SRV006/ESR035"/>
    <n v="1150000661"/>
    <s v="S/T"/>
    <s v="Maalas Condicioes"/>
    <x v="0"/>
    <x v="0"/>
    <x v="131"/>
    <s v="QCI1518A0BD"/>
    <n v="9609"/>
    <d v="2011-07-20T00:00:00"/>
    <m/>
    <s v="Gustavo Guzman"/>
    <n v="28"/>
    <s v="EX-MDS"/>
    <x v="1"/>
    <x v="0"/>
  </r>
  <r>
    <n v="1054"/>
    <x v="0"/>
    <x v="0"/>
    <s v="SRV007"/>
    <s v="1150000660"/>
    <s v="ESR034"/>
    <s v="Maalas Condicioes"/>
    <x v="0"/>
    <x v="0"/>
    <x v="131"/>
    <s v="QCI1518A2V4"/>
    <n v="9609"/>
    <d v="2011-07-20T00:00:00"/>
    <m/>
    <s v="Gustavo Guzman"/>
    <n v="28"/>
    <s v="EX-MDS"/>
    <x v="1"/>
    <x v="0"/>
  </r>
  <r>
    <n v="131"/>
    <x v="8"/>
    <x v="1"/>
    <s v="YPFBTR-MON2021-C4-016"/>
    <m/>
    <s v="MON046"/>
    <s v="MALAS CONDICIONES"/>
    <x v="6"/>
    <x v="9"/>
    <x v="81"/>
    <s v="S8A113121774"/>
    <s v="LN10577"/>
    <d v="2011-10-10T00:00:00"/>
    <n v="345"/>
    <s v="SAMUEL PEREDO"/>
    <n v="2"/>
    <s v="PORTACAMP DTI-U"/>
    <x v="1"/>
    <x v="0"/>
  </r>
  <r>
    <n v="132"/>
    <x v="8"/>
    <x v="1"/>
    <s v="YPFBTR-MON2021-C4-012"/>
    <m/>
    <s v="MON050"/>
    <s v="MALAS CONDICIONES"/>
    <x v="6"/>
    <x v="9"/>
    <x v="81"/>
    <s v="S8A113121775"/>
    <s v="LN10577"/>
    <d v="2011-10-10T00:00:00"/>
    <n v="345"/>
    <s v="SAMUEL PEREDO"/>
    <n v="2"/>
    <s v="PORTACAMP DTI-U"/>
    <x v="1"/>
    <x v="0"/>
  </r>
  <r>
    <n v="137"/>
    <x v="8"/>
    <x v="1"/>
    <s v="YPFBTR-MON2021-C4-019"/>
    <m/>
    <s v="MON047"/>
    <s v="MALAS CONDICIONES"/>
    <x v="6"/>
    <x v="9"/>
    <x v="81"/>
    <s v="S8A113121780"/>
    <s v="LN10577"/>
    <d v="2011-10-10T00:00:00"/>
    <n v="345"/>
    <s v="SAMUEL PEREDO"/>
    <n v="2"/>
    <s v="PORTACAMP DTI-U"/>
    <x v="1"/>
    <x v="0"/>
  </r>
  <r>
    <n v="139"/>
    <x v="8"/>
    <x v="1"/>
    <s v="YPFBTR-MON2021-C4-017"/>
    <m/>
    <s v="MON054"/>
    <s v="MALAS CONDICIONES"/>
    <x v="6"/>
    <x v="9"/>
    <x v="81"/>
    <s v="S8A113121781"/>
    <s v="LN10577"/>
    <d v="2011-10-10T00:00:00"/>
    <n v="345"/>
    <s v="SAMUEL PEREDO"/>
    <n v="2"/>
    <s v="PORTACAMP DTI-U"/>
    <x v="1"/>
    <x v="0"/>
  </r>
  <r>
    <n v="148"/>
    <x v="8"/>
    <x v="1"/>
    <s v="YPFBTR-MON2021-C4-024"/>
    <m/>
    <s v="MON056"/>
    <s v="MALAS CONDICIONES"/>
    <x v="6"/>
    <x v="9"/>
    <x v="81"/>
    <s v="S8A113121776"/>
    <s v="LN10577"/>
    <d v="2011-10-10T00:00:00"/>
    <n v="345"/>
    <s v="SAMUEL PEREDO"/>
    <n v="2"/>
    <s v="PORTACAMP DTI-U"/>
    <x v="1"/>
    <x v="0"/>
  </r>
  <r>
    <n v="149"/>
    <x v="8"/>
    <x v="1"/>
    <s v="YPFBTR-MON2021-C4-013"/>
    <m/>
    <s v="MON043"/>
    <s v="MALAS CONDICIONES"/>
    <x v="6"/>
    <x v="9"/>
    <x v="81"/>
    <s v="S8A113121767"/>
    <s v="LN10577"/>
    <d v="2011-10-10T00:00:00"/>
    <n v="345"/>
    <s v="SAMUEL PEREDO"/>
    <n v="2"/>
    <s v="PORTACAMP DTI-U"/>
    <x v="1"/>
    <x v="0"/>
  </r>
  <r>
    <n v="151"/>
    <x v="8"/>
    <x v="1"/>
    <s v="YPFBTR-MON2021-C4-018"/>
    <m/>
    <s v="MON051"/>
    <s v="MALAS CONDICIONES"/>
    <x v="6"/>
    <x v="9"/>
    <x v="81"/>
    <s v="S8A113121787"/>
    <s v="LN10577"/>
    <d v="2011-10-10T00:00:00"/>
    <n v="345"/>
    <s v="SAMUEL PEREDO"/>
    <n v="2"/>
    <s v="PORTACAMP DTI-U"/>
    <x v="1"/>
    <x v="0"/>
  </r>
  <r>
    <n v="972"/>
    <x v="2"/>
    <x v="0"/>
    <s v="R020"/>
    <s v="1150000722"/>
    <s v="GCV048"/>
    <s v="Maalas Condicioes"/>
    <x v="2"/>
    <x v="0"/>
    <x v="132"/>
    <s v="FTX1523AHW8"/>
    <n v="9609"/>
    <d v="2011-07-20T00:00:00"/>
    <m/>
    <s v="Gustavo Guzman"/>
    <n v="10"/>
    <s v="EX-MDS"/>
    <x v="1"/>
    <x v="0"/>
  </r>
  <r>
    <n v="1047"/>
    <x v="9"/>
    <x v="0"/>
    <s v="S155"/>
    <s v="1150002078"/>
    <s v="SW277"/>
    <s v="Maalas Condicioes"/>
    <x v="7"/>
    <x v="0"/>
    <x v="133"/>
    <s v="FCW2148B0C6"/>
    <s v="LN18997"/>
    <d v="2017-09-18T00:00:00"/>
    <n v="2810.38"/>
    <s v="Gustavo Guzman"/>
    <n v="28"/>
    <s v="EX-MDS"/>
    <x v="15"/>
    <x v="0"/>
  </r>
  <r>
    <n v="1048"/>
    <x v="9"/>
    <x v="0"/>
    <s v="S156"/>
    <s v="1150002069"/>
    <s v="SW273"/>
    <s v="Maalas Condicioes"/>
    <x v="7"/>
    <x v="0"/>
    <x v="133"/>
    <s v="FCW2148B0BB"/>
    <s v="LN18997"/>
    <d v="2017-09-18T00:00:00"/>
    <n v="2810.38"/>
    <s v="Gustavo Guzman"/>
    <n v="28"/>
    <s v="EX-MDS"/>
    <x v="15"/>
    <x v="0"/>
  </r>
  <r>
    <n v="1046"/>
    <x v="9"/>
    <x v="0"/>
    <s v="S154"/>
    <s v="1150002064"/>
    <s v="SW276"/>
    <s v="Maalas Condicioes"/>
    <x v="7"/>
    <x v="0"/>
    <x v="134"/>
    <s v="FCW2148B088"/>
    <s v="LN18997"/>
    <d v="2017-09-18T00:00:00"/>
    <n v="2810.38"/>
    <s v="Gustavo Guzman"/>
    <n v="28"/>
    <s v="EX-MDS"/>
    <x v="15"/>
    <x v="0"/>
  </r>
  <r>
    <n v="1498"/>
    <x v="9"/>
    <x v="0"/>
    <m/>
    <s v="1150001200"/>
    <s v="SW-232"/>
    <s v="Maalas Condicioes"/>
    <x v="7"/>
    <x v="0"/>
    <x v="135"/>
    <s v="SMG1518N0DK"/>
    <n v="9609"/>
    <d v="2011-07-20T00:00:00"/>
    <m/>
    <s v="Gustavo Guzman"/>
    <n v="230"/>
    <s v="EX-MDS"/>
    <x v="1"/>
    <x v="0"/>
  </r>
  <r>
    <n v="1499"/>
    <x v="9"/>
    <x v="0"/>
    <m/>
    <s v="1150000673"/>
    <s v="FW-C005"/>
    <s v="Maalas Condicioes"/>
    <x v="7"/>
    <x v="0"/>
    <x v="135"/>
    <s v="SMG1312NGL3"/>
    <n v="5971"/>
    <d v="2009-03-13T00:00:00"/>
    <m/>
    <s v="Gustavo Guzman"/>
    <n v="230"/>
    <s v="EX-MDS"/>
    <x v="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1" firstHeaderRow="1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 defaultSubtotal="0">
      <items count="18">
        <item m="1" x="17"/>
        <item x="12"/>
        <item x="13"/>
        <item x="5"/>
        <item x="9"/>
        <item x="11"/>
        <item x="0"/>
        <item x="3"/>
        <item x="4"/>
        <item x="1"/>
        <item x="8"/>
        <item x="2"/>
        <item x="6"/>
        <item x="10"/>
        <item x="7"/>
        <item x="15"/>
        <item x="14"/>
        <item x="16"/>
      </items>
    </pivotField>
    <pivotField showAll="0" defaultSubtotal="0"/>
  </pivotFields>
  <rowFields count="1">
    <field x="17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uenta de NRO. DE SERIE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>
  <location ref="A1:R14" firstHeaderRow="1" firstDataRow="2" firstDataCol="1"/>
  <pivotFields count="19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2">
        <item x="5"/>
        <item x="4"/>
        <item x="9"/>
        <item x="1"/>
        <item x="6"/>
        <item x="8"/>
        <item x="10"/>
        <item x="2"/>
        <item x="0"/>
        <item x="7"/>
        <item x="3"/>
        <item x="11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Col" compact="0" outline="0" showAll="0" defaultSubtotal="0">
      <items count="18">
        <item m="1" x="17"/>
        <item x="12"/>
        <item x="13"/>
        <item x="5"/>
        <item x="9"/>
        <item x="11"/>
        <item x="0"/>
        <item x="3"/>
        <item x="4"/>
        <item x="1"/>
        <item x="8"/>
        <item x="2"/>
        <item x="6"/>
        <item x="10"/>
        <item x="7"/>
        <item x="15"/>
        <item x="14"/>
        <item x="16"/>
      </items>
    </pivotField>
    <pivotField compact="0" outline="0" showAll="0" defaultSubtotal="0"/>
  </pivotFields>
  <rowFields count="1">
    <field x="7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17"/>
  </colFields>
  <colItems count="17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</colItems>
  <dataFields count="1">
    <dataField name="Cuenta de NRO. DE SERIE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Listado" displayName="TListado" ref="A3:N1520" totalsRowCount="1">
  <autoFilter ref="A3:N1519"/>
  <sortState ref="A4:P1519">
    <sortCondition ref="B4:B1519"/>
  </sortState>
  <tableColumns count="14">
    <tableColumn id="1" name="ITEM"/>
    <tableColumn id="17" name="LOTE"/>
    <tableColumn id="2" name="Departamento"/>
    <tableColumn id="3" name="CODIGO DE BAJA"/>
    <tableColumn id="4" name="CODIGO SAP"/>
    <tableColumn id="5" name="CODIGO JDE"/>
    <tableColumn id="7" name="TIPO"/>
    <tableColumn id="8" name="MARCA"/>
    <tableColumn id="9" name="MODELO"/>
    <tableColumn id="10" name="NRO. DE SERIE"/>
    <tableColumn id="11" name="OC/LN"/>
    <tableColumn id="12" name="FECHA DE COMPRA" dataDxfId="2" totalsRowDxfId="1"/>
    <tableColumn id="18" name="AÑO" dataDxfId="0">
      <calculatedColumnFormula>+YEAR(TListado[[#This Row],[FECHA DE COMPRA]])</calculatedColumnFormula>
    </tableColumn>
    <tableColumn id="19" name="UB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37"/>
  <sheetViews>
    <sheetView tabSelected="1" workbookViewId="0">
      <selection activeCell="C13" sqref="A13:C19"/>
    </sheetView>
  </sheetViews>
  <sheetFormatPr baseColWidth="10" defaultColWidth="11.33203125" defaultRowHeight="14.4" x14ac:dyDescent="0.3"/>
  <cols>
    <col min="1" max="1" width="7.6640625" bestFit="1" customWidth="1"/>
    <col min="2" max="2" width="10.6640625" customWidth="1"/>
    <col min="3" max="3" width="17.88671875" bestFit="1" customWidth="1"/>
    <col min="4" max="4" width="23.5546875" bestFit="1" customWidth="1"/>
    <col min="5" max="5" width="14.44140625" bestFit="1" customWidth="1"/>
    <col min="6" max="6" width="14" bestFit="1" customWidth="1"/>
    <col min="7" max="7" width="18.44140625" customWidth="1"/>
    <col min="8" max="8" width="15.109375" bestFit="1" customWidth="1"/>
    <col min="9" max="9" width="35.88671875" bestFit="1" customWidth="1"/>
    <col min="10" max="10" width="24.88671875" bestFit="1" customWidth="1"/>
    <col min="11" max="11" width="13.5546875" bestFit="1" customWidth="1"/>
    <col min="12" max="12" width="20.33203125" bestFit="1" customWidth="1"/>
    <col min="13" max="13" width="11.88671875" bestFit="1" customWidth="1"/>
    <col min="14" max="14" width="20" bestFit="1" customWidth="1"/>
  </cols>
  <sheetData>
    <row r="1" spans="1:14" ht="15.6" x14ac:dyDescent="0.3">
      <c r="A1" s="72" t="s">
        <v>1586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3" spans="1:14" x14ac:dyDescent="0.3">
      <c r="A3" t="s">
        <v>5832</v>
      </c>
      <c r="B3" t="s">
        <v>5831</v>
      </c>
      <c r="C3" t="s">
        <v>0</v>
      </c>
      <c r="D3" t="s">
        <v>1</v>
      </c>
      <c r="E3" t="s">
        <v>1772</v>
      </c>
      <c r="F3" t="s">
        <v>1773</v>
      </c>
      <c r="G3" t="s">
        <v>2</v>
      </c>
      <c r="H3" t="s">
        <v>3</v>
      </c>
      <c r="I3" t="s">
        <v>4</v>
      </c>
      <c r="J3" t="s">
        <v>5</v>
      </c>
      <c r="K3" t="s">
        <v>6</v>
      </c>
      <c r="L3" s="1" t="s">
        <v>7</v>
      </c>
      <c r="M3" t="s">
        <v>5836</v>
      </c>
      <c r="N3" t="s">
        <v>5918</v>
      </c>
    </row>
    <row r="4" spans="1:14" x14ac:dyDescent="0.3">
      <c r="A4">
        <v>1</v>
      </c>
      <c r="B4">
        <v>1</v>
      </c>
      <c r="C4" t="s">
        <v>8</v>
      </c>
      <c r="D4" t="s">
        <v>457</v>
      </c>
      <c r="E4" t="s">
        <v>2016</v>
      </c>
      <c r="F4" t="s">
        <v>2017</v>
      </c>
      <c r="G4" t="s">
        <v>458</v>
      </c>
      <c r="H4" t="s">
        <v>328</v>
      </c>
      <c r="I4" t="s">
        <v>459</v>
      </c>
      <c r="J4" t="s">
        <v>460</v>
      </c>
      <c r="K4" t="s">
        <v>331</v>
      </c>
      <c r="L4" s="12">
        <v>40480</v>
      </c>
      <c r="M4">
        <f>+YEAR(TListado[[#This Row],[FECHA DE COMPRA]])</f>
        <v>2010</v>
      </c>
      <c r="N4" t="s">
        <v>5919</v>
      </c>
    </row>
    <row r="5" spans="1:14" x14ac:dyDescent="0.3">
      <c r="A5">
        <v>2</v>
      </c>
      <c r="B5">
        <v>1</v>
      </c>
      <c r="C5" t="s">
        <v>8</v>
      </c>
      <c r="D5" t="s">
        <v>461</v>
      </c>
      <c r="E5" t="s">
        <v>2054</v>
      </c>
      <c r="F5" t="s">
        <v>2055</v>
      </c>
      <c r="G5" t="s">
        <v>458</v>
      </c>
      <c r="H5" t="s">
        <v>254</v>
      </c>
      <c r="I5" t="s">
        <v>462</v>
      </c>
      <c r="J5" t="s">
        <v>463</v>
      </c>
      <c r="K5" t="s">
        <v>263</v>
      </c>
      <c r="L5" s="12">
        <v>39856</v>
      </c>
      <c r="M5">
        <f>+YEAR(TListado[[#This Row],[FECHA DE COMPRA]])</f>
        <v>2009</v>
      </c>
      <c r="N5" t="s">
        <v>5919</v>
      </c>
    </row>
    <row r="6" spans="1:14" x14ac:dyDescent="0.3">
      <c r="A6">
        <v>3</v>
      </c>
      <c r="B6">
        <v>1</v>
      </c>
      <c r="C6" t="s">
        <v>8</v>
      </c>
      <c r="D6" t="s">
        <v>464</v>
      </c>
      <c r="E6" t="s">
        <v>1997</v>
      </c>
      <c r="F6" t="s">
        <v>1998</v>
      </c>
      <c r="G6" t="s">
        <v>458</v>
      </c>
      <c r="H6" t="s">
        <v>254</v>
      </c>
      <c r="I6" t="s">
        <v>462</v>
      </c>
      <c r="J6" t="s">
        <v>465</v>
      </c>
      <c r="K6" t="s">
        <v>263</v>
      </c>
      <c r="L6" s="12">
        <v>39856</v>
      </c>
      <c r="M6">
        <f>+YEAR(TListado[[#This Row],[FECHA DE COMPRA]])</f>
        <v>2009</v>
      </c>
      <c r="N6" t="s">
        <v>5919</v>
      </c>
    </row>
    <row r="7" spans="1:14" x14ac:dyDescent="0.3">
      <c r="A7">
        <v>4</v>
      </c>
      <c r="B7">
        <v>1</v>
      </c>
      <c r="C7" t="s">
        <v>8</v>
      </c>
      <c r="D7" t="s">
        <v>466</v>
      </c>
      <c r="E7" t="s">
        <v>2078</v>
      </c>
      <c r="F7" t="s">
        <v>2079</v>
      </c>
      <c r="G7" t="s">
        <v>458</v>
      </c>
      <c r="H7" t="s">
        <v>254</v>
      </c>
      <c r="I7" t="s">
        <v>462</v>
      </c>
      <c r="J7" t="s">
        <v>467</v>
      </c>
      <c r="K7" t="s">
        <v>263</v>
      </c>
      <c r="L7" s="12">
        <v>39856</v>
      </c>
      <c r="M7">
        <f>+YEAR(TListado[[#This Row],[FECHA DE COMPRA]])</f>
        <v>2009</v>
      </c>
      <c r="N7" t="s">
        <v>5919</v>
      </c>
    </row>
    <row r="8" spans="1:14" x14ac:dyDescent="0.3">
      <c r="A8">
        <v>5</v>
      </c>
      <c r="B8">
        <v>1</v>
      </c>
      <c r="C8" t="s">
        <v>8</v>
      </c>
      <c r="D8" t="s">
        <v>468</v>
      </c>
      <c r="E8" t="s">
        <v>1952</v>
      </c>
      <c r="F8" t="s">
        <v>1953</v>
      </c>
      <c r="G8" t="s">
        <v>458</v>
      </c>
      <c r="H8" t="s">
        <v>254</v>
      </c>
      <c r="I8" t="s">
        <v>462</v>
      </c>
      <c r="J8" t="s">
        <v>469</v>
      </c>
      <c r="K8" t="s">
        <v>263</v>
      </c>
      <c r="L8" s="12">
        <v>39856</v>
      </c>
      <c r="M8">
        <f>+YEAR(TListado[[#This Row],[FECHA DE COMPRA]])</f>
        <v>2009</v>
      </c>
      <c r="N8" t="s">
        <v>5919</v>
      </c>
    </row>
    <row r="9" spans="1:14" x14ac:dyDescent="0.3">
      <c r="A9">
        <v>6</v>
      </c>
      <c r="B9">
        <v>1</v>
      </c>
      <c r="C9" t="s">
        <v>8</v>
      </c>
      <c r="D9" t="s">
        <v>470</v>
      </c>
      <c r="E9" t="s">
        <v>1983</v>
      </c>
      <c r="F9" t="s">
        <v>1984</v>
      </c>
      <c r="G9" t="s">
        <v>458</v>
      </c>
      <c r="H9" t="s">
        <v>254</v>
      </c>
      <c r="I9" t="s">
        <v>462</v>
      </c>
      <c r="J9" t="s">
        <v>471</v>
      </c>
      <c r="K9" t="s">
        <v>362</v>
      </c>
      <c r="L9" s="12">
        <v>40070</v>
      </c>
      <c r="M9">
        <f>+YEAR(TListado[[#This Row],[FECHA DE COMPRA]])</f>
        <v>2009</v>
      </c>
      <c r="N9" t="s">
        <v>5919</v>
      </c>
    </row>
    <row r="10" spans="1:14" x14ac:dyDescent="0.3">
      <c r="A10">
        <v>7</v>
      </c>
      <c r="B10">
        <v>1</v>
      </c>
      <c r="C10" t="s">
        <v>8</v>
      </c>
      <c r="D10" t="s">
        <v>472</v>
      </c>
      <c r="E10" t="s">
        <v>2050</v>
      </c>
      <c r="F10" t="s">
        <v>2051</v>
      </c>
      <c r="G10" t="s">
        <v>458</v>
      </c>
      <c r="H10" t="s">
        <v>254</v>
      </c>
      <c r="I10" t="s">
        <v>462</v>
      </c>
      <c r="J10" t="s">
        <v>473</v>
      </c>
      <c r="K10" t="s">
        <v>321</v>
      </c>
      <c r="L10" s="12">
        <v>40158</v>
      </c>
      <c r="M10">
        <f>+YEAR(TListado[[#This Row],[FECHA DE COMPRA]])</f>
        <v>2009</v>
      </c>
      <c r="N10" t="s">
        <v>5919</v>
      </c>
    </row>
    <row r="11" spans="1:14" x14ac:dyDescent="0.3">
      <c r="A11">
        <v>8</v>
      </c>
      <c r="B11">
        <v>1</v>
      </c>
      <c r="C11" t="s">
        <v>8</v>
      </c>
      <c r="D11" t="s">
        <v>474</v>
      </c>
      <c r="E11" t="s">
        <v>2080</v>
      </c>
      <c r="F11" t="s">
        <v>2081</v>
      </c>
      <c r="G11" t="s">
        <v>458</v>
      </c>
      <c r="H11" t="s">
        <v>254</v>
      </c>
      <c r="I11" t="s">
        <v>478</v>
      </c>
      <c r="J11" t="s">
        <v>475</v>
      </c>
      <c r="K11" t="s">
        <v>476</v>
      </c>
      <c r="L11" s="12">
        <v>41911</v>
      </c>
      <c r="M11">
        <f>+YEAR(TListado[[#This Row],[FECHA DE COMPRA]])</f>
        <v>2014</v>
      </c>
      <c r="N11" t="s">
        <v>5919</v>
      </c>
    </row>
    <row r="12" spans="1:14" x14ac:dyDescent="0.3">
      <c r="A12">
        <v>9</v>
      </c>
      <c r="B12">
        <v>1</v>
      </c>
      <c r="C12" t="s">
        <v>8</v>
      </c>
      <c r="D12" t="s">
        <v>477</v>
      </c>
      <c r="E12" t="s">
        <v>2082</v>
      </c>
      <c r="F12" t="s">
        <v>2083</v>
      </c>
      <c r="G12" t="s">
        <v>458</v>
      </c>
      <c r="H12" t="s">
        <v>254</v>
      </c>
      <c r="I12" t="s">
        <v>478</v>
      </c>
      <c r="J12" t="s">
        <v>479</v>
      </c>
      <c r="K12" t="s">
        <v>480</v>
      </c>
      <c r="L12" s="12">
        <v>41917</v>
      </c>
      <c r="M12">
        <f>+YEAR(TListado[[#This Row],[FECHA DE COMPRA]])</f>
        <v>2014</v>
      </c>
      <c r="N12" t="s">
        <v>5919</v>
      </c>
    </row>
    <row r="13" spans="1:14" x14ac:dyDescent="0.3">
      <c r="A13">
        <v>10</v>
      </c>
      <c r="B13">
        <v>1</v>
      </c>
      <c r="C13" t="s">
        <v>8</v>
      </c>
      <c r="D13" t="s">
        <v>481</v>
      </c>
      <c r="E13" t="s">
        <v>2084</v>
      </c>
      <c r="F13" t="s">
        <v>2085</v>
      </c>
      <c r="G13" t="s">
        <v>458</v>
      </c>
      <c r="H13" t="s">
        <v>254</v>
      </c>
      <c r="I13" t="s">
        <v>478</v>
      </c>
      <c r="J13" t="s">
        <v>482</v>
      </c>
      <c r="K13" t="s">
        <v>480</v>
      </c>
      <c r="L13" s="12">
        <v>41918</v>
      </c>
      <c r="M13">
        <f>+YEAR(TListado[[#This Row],[FECHA DE COMPRA]])</f>
        <v>2014</v>
      </c>
      <c r="N13" t="s">
        <v>5919</v>
      </c>
    </row>
    <row r="14" spans="1:14" x14ac:dyDescent="0.3">
      <c r="A14">
        <v>11</v>
      </c>
      <c r="B14">
        <v>1</v>
      </c>
      <c r="C14" t="s">
        <v>8</v>
      </c>
      <c r="D14" t="s">
        <v>483</v>
      </c>
      <c r="E14" t="s">
        <v>2086</v>
      </c>
      <c r="F14" t="s">
        <v>2087</v>
      </c>
      <c r="G14" t="s">
        <v>458</v>
      </c>
      <c r="H14" t="s">
        <v>254</v>
      </c>
      <c r="I14" t="s">
        <v>478</v>
      </c>
      <c r="J14" t="s">
        <v>484</v>
      </c>
      <c r="K14" t="s">
        <v>480</v>
      </c>
      <c r="L14" s="12">
        <v>41917</v>
      </c>
      <c r="M14">
        <f>+YEAR(TListado[[#This Row],[FECHA DE COMPRA]])</f>
        <v>2014</v>
      </c>
      <c r="N14" t="s">
        <v>5919</v>
      </c>
    </row>
    <row r="15" spans="1:14" x14ac:dyDescent="0.3">
      <c r="A15">
        <v>12</v>
      </c>
      <c r="B15">
        <v>1</v>
      </c>
      <c r="C15" t="s">
        <v>8</v>
      </c>
      <c r="D15" t="s">
        <v>485</v>
      </c>
      <c r="E15" t="s">
        <v>2088</v>
      </c>
      <c r="F15" t="s">
        <v>2089</v>
      </c>
      <c r="G15" t="s">
        <v>458</v>
      </c>
      <c r="H15" t="s">
        <v>254</v>
      </c>
      <c r="I15" t="s">
        <v>478</v>
      </c>
      <c r="J15" t="s">
        <v>486</v>
      </c>
      <c r="K15" t="s">
        <v>480</v>
      </c>
      <c r="L15" s="12">
        <v>41918</v>
      </c>
      <c r="M15">
        <f>+YEAR(TListado[[#This Row],[FECHA DE COMPRA]])</f>
        <v>2014</v>
      </c>
      <c r="N15" t="s">
        <v>5919</v>
      </c>
    </row>
    <row r="16" spans="1:14" x14ac:dyDescent="0.3">
      <c r="A16">
        <v>13</v>
      </c>
      <c r="B16">
        <v>1</v>
      </c>
      <c r="C16" t="s">
        <v>8</v>
      </c>
      <c r="D16" t="s">
        <v>487</v>
      </c>
      <c r="E16" t="s">
        <v>2090</v>
      </c>
      <c r="F16" t="s">
        <v>2091</v>
      </c>
      <c r="G16" t="s">
        <v>458</v>
      </c>
      <c r="H16" t="s">
        <v>254</v>
      </c>
      <c r="I16" t="s">
        <v>478</v>
      </c>
      <c r="J16" t="s">
        <v>488</v>
      </c>
      <c r="K16" t="s">
        <v>476</v>
      </c>
      <c r="L16" s="12">
        <v>41911</v>
      </c>
      <c r="M16">
        <f>+YEAR(TListado[[#This Row],[FECHA DE COMPRA]])</f>
        <v>2014</v>
      </c>
      <c r="N16" t="s">
        <v>5919</v>
      </c>
    </row>
    <row r="17" spans="1:14" x14ac:dyDescent="0.3">
      <c r="A17">
        <v>14</v>
      </c>
      <c r="B17">
        <v>1</v>
      </c>
      <c r="C17" t="s">
        <v>8</v>
      </c>
      <c r="D17" t="s">
        <v>489</v>
      </c>
      <c r="E17" t="s">
        <v>2092</v>
      </c>
      <c r="F17" t="s">
        <v>2093</v>
      </c>
      <c r="G17" t="s">
        <v>458</v>
      </c>
      <c r="H17" t="s">
        <v>254</v>
      </c>
      <c r="I17" t="s">
        <v>478</v>
      </c>
      <c r="J17" t="s">
        <v>490</v>
      </c>
      <c r="K17" t="s">
        <v>476</v>
      </c>
      <c r="L17" s="12">
        <v>41911</v>
      </c>
      <c r="M17">
        <f>+YEAR(TListado[[#This Row],[FECHA DE COMPRA]])</f>
        <v>2014</v>
      </c>
      <c r="N17" t="s">
        <v>5919</v>
      </c>
    </row>
    <row r="18" spans="1:14" x14ac:dyDescent="0.3">
      <c r="A18">
        <v>15</v>
      </c>
      <c r="B18">
        <v>1</v>
      </c>
      <c r="C18" t="s">
        <v>8</v>
      </c>
      <c r="D18" t="s">
        <v>491</v>
      </c>
      <c r="F18" t="s">
        <v>2094</v>
      </c>
      <c r="G18" t="s">
        <v>458</v>
      </c>
      <c r="H18" t="s">
        <v>254</v>
      </c>
      <c r="I18" t="s">
        <v>478</v>
      </c>
      <c r="J18" t="s">
        <v>492</v>
      </c>
      <c r="K18" t="s">
        <v>493</v>
      </c>
      <c r="L18" s="12">
        <v>42215</v>
      </c>
      <c r="M18">
        <f>+YEAR(TListado[[#This Row],[FECHA DE COMPRA]])</f>
        <v>2015</v>
      </c>
      <c r="N18" t="s">
        <v>5919</v>
      </c>
    </row>
    <row r="19" spans="1:14" x14ac:dyDescent="0.3">
      <c r="A19">
        <v>16</v>
      </c>
      <c r="B19">
        <v>1</v>
      </c>
      <c r="C19" t="s">
        <v>8</v>
      </c>
      <c r="D19" t="s">
        <v>494</v>
      </c>
      <c r="E19" t="s">
        <v>2095</v>
      </c>
      <c r="F19" t="s">
        <v>2096</v>
      </c>
      <c r="G19" t="s">
        <v>458</v>
      </c>
      <c r="H19" t="s">
        <v>254</v>
      </c>
      <c r="I19" t="s">
        <v>478</v>
      </c>
      <c r="J19" t="s">
        <v>495</v>
      </c>
      <c r="K19" t="s">
        <v>493</v>
      </c>
      <c r="L19" s="12">
        <v>42214</v>
      </c>
      <c r="M19">
        <f>+YEAR(TListado[[#This Row],[FECHA DE COMPRA]])</f>
        <v>2015</v>
      </c>
      <c r="N19" t="s">
        <v>5919</v>
      </c>
    </row>
    <row r="20" spans="1:14" x14ac:dyDescent="0.3">
      <c r="A20">
        <v>17</v>
      </c>
      <c r="B20">
        <v>1</v>
      </c>
      <c r="C20" t="s">
        <v>8</v>
      </c>
      <c r="D20" t="s">
        <v>496</v>
      </c>
      <c r="E20" t="s">
        <v>2097</v>
      </c>
      <c r="F20" t="s">
        <v>2098</v>
      </c>
      <c r="G20" t="s">
        <v>458</v>
      </c>
      <c r="H20" t="s">
        <v>254</v>
      </c>
      <c r="I20" t="s">
        <v>497</v>
      </c>
      <c r="J20" t="s">
        <v>498</v>
      </c>
      <c r="K20" t="s">
        <v>283</v>
      </c>
      <c r="L20" s="12">
        <v>40864</v>
      </c>
      <c r="M20">
        <f>+YEAR(TListado[[#This Row],[FECHA DE COMPRA]])</f>
        <v>2011</v>
      </c>
      <c r="N20" t="s">
        <v>5919</v>
      </c>
    </row>
    <row r="21" spans="1:14" x14ac:dyDescent="0.3">
      <c r="A21">
        <v>18</v>
      </c>
      <c r="B21">
        <v>1</v>
      </c>
      <c r="C21" t="s">
        <v>8</v>
      </c>
      <c r="D21" t="s">
        <v>499</v>
      </c>
      <c r="E21" t="s">
        <v>2099</v>
      </c>
      <c r="F21" t="s">
        <v>2100</v>
      </c>
      <c r="G21" t="s">
        <v>458</v>
      </c>
      <c r="H21" t="s">
        <v>254</v>
      </c>
      <c r="I21" t="s">
        <v>497</v>
      </c>
      <c r="J21" t="s">
        <v>500</v>
      </c>
      <c r="K21" t="s">
        <v>501</v>
      </c>
      <c r="L21" s="12">
        <v>40850</v>
      </c>
      <c r="M21">
        <f>+YEAR(TListado[[#This Row],[FECHA DE COMPRA]])</f>
        <v>2011</v>
      </c>
      <c r="N21" t="s">
        <v>5919</v>
      </c>
    </row>
    <row r="22" spans="1:14" x14ac:dyDescent="0.3">
      <c r="A22">
        <v>19</v>
      </c>
      <c r="B22">
        <v>1</v>
      </c>
      <c r="C22" t="s">
        <v>8</v>
      </c>
      <c r="D22" t="s">
        <v>502</v>
      </c>
      <c r="E22" t="s">
        <v>2101</v>
      </c>
      <c r="F22" t="s">
        <v>2102</v>
      </c>
      <c r="G22" t="s">
        <v>458</v>
      </c>
      <c r="H22" t="s">
        <v>254</v>
      </c>
      <c r="I22" t="s">
        <v>497</v>
      </c>
      <c r="J22" t="s">
        <v>503</v>
      </c>
      <c r="K22" t="s">
        <v>278</v>
      </c>
      <c r="L22" s="12">
        <v>40851</v>
      </c>
      <c r="M22">
        <f>+YEAR(TListado[[#This Row],[FECHA DE COMPRA]])</f>
        <v>2011</v>
      </c>
      <c r="N22" t="s">
        <v>5919</v>
      </c>
    </row>
    <row r="23" spans="1:14" x14ac:dyDescent="0.3">
      <c r="A23">
        <v>20</v>
      </c>
      <c r="B23">
        <v>1</v>
      </c>
      <c r="C23" t="s">
        <v>8</v>
      </c>
      <c r="D23" t="s">
        <v>504</v>
      </c>
      <c r="E23" t="s">
        <v>2103</v>
      </c>
      <c r="F23" t="s">
        <v>2104</v>
      </c>
      <c r="G23" t="s">
        <v>458</v>
      </c>
      <c r="H23" t="s">
        <v>254</v>
      </c>
      <c r="I23" t="s">
        <v>497</v>
      </c>
      <c r="J23" t="s">
        <v>505</v>
      </c>
      <c r="K23" t="s">
        <v>283</v>
      </c>
      <c r="L23" s="12">
        <v>40865</v>
      </c>
      <c r="M23">
        <f>+YEAR(TListado[[#This Row],[FECHA DE COMPRA]])</f>
        <v>2011</v>
      </c>
      <c r="N23" t="s">
        <v>5919</v>
      </c>
    </row>
    <row r="24" spans="1:14" x14ac:dyDescent="0.3">
      <c r="A24">
        <v>21</v>
      </c>
      <c r="B24">
        <v>1</v>
      </c>
      <c r="C24" t="s">
        <v>8</v>
      </c>
      <c r="D24" t="s">
        <v>506</v>
      </c>
      <c r="E24" t="s">
        <v>2105</v>
      </c>
      <c r="F24" t="s">
        <v>2106</v>
      </c>
      <c r="G24" t="s">
        <v>458</v>
      </c>
      <c r="H24" t="s">
        <v>254</v>
      </c>
      <c r="I24" t="s">
        <v>497</v>
      </c>
      <c r="J24" t="s">
        <v>507</v>
      </c>
      <c r="K24" t="s">
        <v>278</v>
      </c>
      <c r="L24" s="12">
        <v>40851</v>
      </c>
      <c r="M24">
        <f>+YEAR(TListado[[#This Row],[FECHA DE COMPRA]])</f>
        <v>2011</v>
      </c>
      <c r="N24" t="s">
        <v>5919</v>
      </c>
    </row>
    <row r="25" spans="1:14" x14ac:dyDescent="0.3">
      <c r="A25">
        <v>22</v>
      </c>
      <c r="B25">
        <v>1</v>
      </c>
      <c r="C25" t="s">
        <v>8</v>
      </c>
      <c r="D25" t="s">
        <v>508</v>
      </c>
      <c r="E25" t="s">
        <v>2107</v>
      </c>
      <c r="F25" t="s">
        <v>2108</v>
      </c>
      <c r="G25" t="s">
        <v>458</v>
      </c>
      <c r="H25" t="s">
        <v>254</v>
      </c>
      <c r="I25" t="s">
        <v>497</v>
      </c>
      <c r="J25" t="s">
        <v>509</v>
      </c>
      <c r="K25" t="s">
        <v>283</v>
      </c>
      <c r="L25" s="12">
        <v>40864</v>
      </c>
      <c r="M25">
        <f>+YEAR(TListado[[#This Row],[FECHA DE COMPRA]])</f>
        <v>2011</v>
      </c>
      <c r="N25" t="s">
        <v>5919</v>
      </c>
    </row>
    <row r="26" spans="1:14" x14ac:dyDescent="0.3">
      <c r="A26">
        <v>23</v>
      </c>
      <c r="B26">
        <v>1</v>
      </c>
      <c r="C26" t="s">
        <v>8</v>
      </c>
      <c r="D26" t="s">
        <v>510</v>
      </c>
      <c r="E26" t="s">
        <v>2109</v>
      </c>
      <c r="F26" t="s">
        <v>2110</v>
      </c>
      <c r="G26" t="s">
        <v>458</v>
      </c>
      <c r="H26" t="s">
        <v>254</v>
      </c>
      <c r="I26" t="s">
        <v>497</v>
      </c>
      <c r="J26" t="s">
        <v>511</v>
      </c>
      <c r="K26" t="s">
        <v>283</v>
      </c>
      <c r="L26" s="12">
        <v>40865</v>
      </c>
      <c r="M26">
        <f>+YEAR(TListado[[#This Row],[FECHA DE COMPRA]])</f>
        <v>2011</v>
      </c>
      <c r="N26" t="s">
        <v>5919</v>
      </c>
    </row>
    <row r="27" spans="1:14" x14ac:dyDescent="0.3">
      <c r="A27">
        <v>24</v>
      </c>
      <c r="B27">
        <v>1</v>
      </c>
      <c r="C27" t="s">
        <v>8</v>
      </c>
      <c r="D27" t="s">
        <v>512</v>
      </c>
      <c r="E27" t="s">
        <v>2111</v>
      </c>
      <c r="F27" t="s">
        <v>2112</v>
      </c>
      <c r="G27" t="s">
        <v>458</v>
      </c>
      <c r="H27" t="s">
        <v>254</v>
      </c>
      <c r="I27" t="s">
        <v>497</v>
      </c>
      <c r="J27" t="s">
        <v>513</v>
      </c>
      <c r="K27" t="s">
        <v>283</v>
      </c>
      <c r="L27" s="12">
        <v>40865</v>
      </c>
      <c r="M27">
        <f>+YEAR(TListado[[#This Row],[FECHA DE COMPRA]])</f>
        <v>2011</v>
      </c>
      <c r="N27" t="s">
        <v>5919</v>
      </c>
    </row>
    <row r="28" spans="1:14" x14ac:dyDescent="0.3">
      <c r="A28">
        <v>25</v>
      </c>
      <c r="B28">
        <v>1</v>
      </c>
      <c r="C28" t="s">
        <v>8</v>
      </c>
      <c r="D28" t="s">
        <v>514</v>
      </c>
      <c r="E28" t="s">
        <v>2113</v>
      </c>
      <c r="F28" t="s">
        <v>2114</v>
      </c>
      <c r="G28" t="s">
        <v>458</v>
      </c>
      <c r="H28" t="s">
        <v>254</v>
      </c>
      <c r="I28" t="s">
        <v>497</v>
      </c>
      <c r="J28" t="s">
        <v>515</v>
      </c>
      <c r="K28" t="s">
        <v>283</v>
      </c>
      <c r="L28" s="12">
        <v>40864</v>
      </c>
      <c r="M28">
        <f>+YEAR(TListado[[#This Row],[FECHA DE COMPRA]])</f>
        <v>2011</v>
      </c>
      <c r="N28" t="s">
        <v>5919</v>
      </c>
    </row>
    <row r="29" spans="1:14" x14ac:dyDescent="0.3">
      <c r="A29">
        <v>26</v>
      </c>
      <c r="B29">
        <v>1</v>
      </c>
      <c r="C29" t="s">
        <v>8</v>
      </c>
      <c r="D29" t="s">
        <v>516</v>
      </c>
      <c r="E29" t="s">
        <v>2115</v>
      </c>
      <c r="F29" t="s">
        <v>2116</v>
      </c>
      <c r="G29" t="s">
        <v>458</v>
      </c>
      <c r="H29" t="s">
        <v>254</v>
      </c>
      <c r="I29" t="s">
        <v>497</v>
      </c>
      <c r="J29" t="s">
        <v>517</v>
      </c>
      <c r="K29" t="s">
        <v>283</v>
      </c>
      <c r="L29" s="12">
        <v>40865</v>
      </c>
      <c r="M29">
        <f>+YEAR(TListado[[#This Row],[FECHA DE COMPRA]])</f>
        <v>2011</v>
      </c>
      <c r="N29" t="s">
        <v>5919</v>
      </c>
    </row>
    <row r="30" spans="1:14" x14ac:dyDescent="0.3">
      <c r="A30">
        <v>27</v>
      </c>
      <c r="B30">
        <v>1</v>
      </c>
      <c r="C30" t="s">
        <v>8</v>
      </c>
      <c r="D30" t="s">
        <v>518</v>
      </c>
      <c r="E30" t="s">
        <v>2117</v>
      </c>
      <c r="F30" t="s">
        <v>2118</v>
      </c>
      <c r="G30" t="s">
        <v>458</v>
      </c>
      <c r="H30" t="s">
        <v>11</v>
      </c>
      <c r="I30" t="s">
        <v>519</v>
      </c>
      <c r="J30" t="s">
        <v>520</v>
      </c>
      <c r="K30" t="s">
        <v>206</v>
      </c>
      <c r="L30" s="12">
        <v>41159</v>
      </c>
      <c r="M30">
        <f>+YEAR(TListado[[#This Row],[FECHA DE COMPRA]])</f>
        <v>2012</v>
      </c>
      <c r="N30" t="s">
        <v>5919</v>
      </c>
    </row>
    <row r="31" spans="1:14" x14ac:dyDescent="0.3">
      <c r="A31">
        <v>28</v>
      </c>
      <c r="B31">
        <v>1</v>
      </c>
      <c r="C31" t="s">
        <v>8</v>
      </c>
      <c r="D31" t="s">
        <v>521</v>
      </c>
      <c r="E31" t="s">
        <v>2119</v>
      </c>
      <c r="F31" t="s">
        <v>2120</v>
      </c>
      <c r="G31" t="s">
        <v>458</v>
      </c>
      <c r="H31" t="s">
        <v>11</v>
      </c>
      <c r="I31" t="s">
        <v>522</v>
      </c>
      <c r="J31" t="s">
        <v>523</v>
      </c>
      <c r="K31" t="s">
        <v>524</v>
      </c>
      <c r="L31" s="12">
        <v>38781</v>
      </c>
      <c r="M31">
        <f>+YEAR(TListado[[#This Row],[FECHA DE COMPRA]])</f>
        <v>2006</v>
      </c>
      <c r="N31" t="s">
        <v>5919</v>
      </c>
    </row>
    <row r="32" spans="1:14" x14ac:dyDescent="0.3">
      <c r="A32">
        <v>29</v>
      </c>
      <c r="B32">
        <v>1</v>
      </c>
      <c r="C32" t="s">
        <v>8</v>
      </c>
      <c r="D32" t="s">
        <v>525</v>
      </c>
      <c r="E32" t="s">
        <v>2121</v>
      </c>
      <c r="F32" t="s">
        <v>2122</v>
      </c>
      <c r="G32" t="s">
        <v>458</v>
      </c>
      <c r="H32" t="s">
        <v>11</v>
      </c>
      <c r="I32" t="s">
        <v>526</v>
      </c>
      <c r="J32" t="s">
        <v>527</v>
      </c>
      <c r="K32" t="s">
        <v>265</v>
      </c>
      <c r="L32" s="12">
        <v>39496</v>
      </c>
      <c r="M32">
        <f>+YEAR(TListado[[#This Row],[FECHA DE COMPRA]])</f>
        <v>2008</v>
      </c>
      <c r="N32" t="s">
        <v>5919</v>
      </c>
    </row>
    <row r="33" spans="1:14" x14ac:dyDescent="0.3">
      <c r="A33">
        <v>30</v>
      </c>
      <c r="B33">
        <v>1</v>
      </c>
      <c r="C33" t="s">
        <v>8</v>
      </c>
      <c r="D33" t="s">
        <v>528</v>
      </c>
      <c r="E33" t="s">
        <v>2123</v>
      </c>
      <c r="F33" t="s">
        <v>2124</v>
      </c>
      <c r="G33" t="s">
        <v>458</v>
      </c>
      <c r="H33" t="s">
        <v>11</v>
      </c>
      <c r="I33" t="s">
        <v>519</v>
      </c>
      <c r="J33" t="s">
        <v>529</v>
      </c>
      <c r="K33" t="s">
        <v>206</v>
      </c>
      <c r="L33" s="12">
        <v>41159</v>
      </c>
      <c r="M33">
        <f>+YEAR(TListado[[#This Row],[FECHA DE COMPRA]])</f>
        <v>2012</v>
      </c>
      <c r="N33" t="s">
        <v>5919</v>
      </c>
    </row>
    <row r="34" spans="1:14" x14ac:dyDescent="0.3">
      <c r="A34">
        <v>31</v>
      </c>
      <c r="B34">
        <v>1</v>
      </c>
      <c r="C34" t="s">
        <v>8</v>
      </c>
      <c r="D34" t="s">
        <v>530</v>
      </c>
      <c r="E34" t="s">
        <v>1969</v>
      </c>
      <c r="F34" t="s">
        <v>1970</v>
      </c>
      <c r="G34" t="s">
        <v>458</v>
      </c>
      <c r="H34" t="s">
        <v>11</v>
      </c>
      <c r="I34" t="s">
        <v>519</v>
      </c>
      <c r="J34" t="s">
        <v>531</v>
      </c>
      <c r="K34" t="s">
        <v>206</v>
      </c>
      <c r="L34" s="12">
        <v>41159</v>
      </c>
      <c r="M34">
        <f>+YEAR(TListado[[#This Row],[FECHA DE COMPRA]])</f>
        <v>2012</v>
      </c>
      <c r="N34" t="s">
        <v>5919</v>
      </c>
    </row>
    <row r="35" spans="1:14" x14ac:dyDescent="0.3">
      <c r="A35">
        <v>32</v>
      </c>
      <c r="B35">
        <v>1</v>
      </c>
      <c r="C35" t="s">
        <v>8</v>
      </c>
      <c r="D35" t="s">
        <v>532</v>
      </c>
      <c r="E35" t="s">
        <v>1973</v>
      </c>
      <c r="F35" t="s">
        <v>1974</v>
      </c>
      <c r="G35" t="s">
        <v>458</v>
      </c>
      <c r="H35" t="s">
        <v>11</v>
      </c>
      <c r="I35" t="s">
        <v>519</v>
      </c>
      <c r="J35" t="s">
        <v>533</v>
      </c>
      <c r="K35" t="s">
        <v>206</v>
      </c>
      <c r="L35" s="12">
        <v>41158</v>
      </c>
      <c r="M35">
        <f>+YEAR(TListado[[#This Row],[FECHA DE COMPRA]])</f>
        <v>2012</v>
      </c>
      <c r="N35" t="s">
        <v>5919</v>
      </c>
    </row>
    <row r="36" spans="1:14" x14ac:dyDescent="0.3">
      <c r="A36">
        <v>33</v>
      </c>
      <c r="B36">
        <v>1</v>
      </c>
      <c r="C36" t="s">
        <v>8</v>
      </c>
      <c r="D36" t="s">
        <v>534</v>
      </c>
      <c r="E36" t="s">
        <v>2125</v>
      </c>
      <c r="F36" t="s">
        <v>2126</v>
      </c>
      <c r="G36" t="s">
        <v>458</v>
      </c>
      <c r="H36" t="s">
        <v>11</v>
      </c>
      <c r="I36" t="s">
        <v>519</v>
      </c>
      <c r="J36" t="s">
        <v>535</v>
      </c>
      <c r="K36" t="s">
        <v>206</v>
      </c>
      <c r="L36" s="12">
        <v>41158</v>
      </c>
      <c r="M36">
        <f>+YEAR(TListado[[#This Row],[FECHA DE COMPRA]])</f>
        <v>2012</v>
      </c>
      <c r="N36" t="s">
        <v>5919</v>
      </c>
    </row>
    <row r="37" spans="1:14" x14ac:dyDescent="0.3">
      <c r="A37">
        <v>34</v>
      </c>
      <c r="B37">
        <v>1</v>
      </c>
      <c r="C37" t="s">
        <v>8</v>
      </c>
      <c r="D37" t="s">
        <v>536</v>
      </c>
      <c r="E37" t="s">
        <v>2127</v>
      </c>
      <c r="F37" t="s">
        <v>2128</v>
      </c>
      <c r="G37" t="s">
        <v>458</v>
      </c>
      <c r="H37" t="s">
        <v>11</v>
      </c>
      <c r="I37" t="s">
        <v>519</v>
      </c>
      <c r="J37" t="s">
        <v>537</v>
      </c>
      <c r="K37" t="s">
        <v>206</v>
      </c>
      <c r="L37" s="12">
        <v>41159</v>
      </c>
      <c r="M37">
        <f>+YEAR(TListado[[#This Row],[FECHA DE COMPRA]])</f>
        <v>2012</v>
      </c>
      <c r="N37" t="s">
        <v>5919</v>
      </c>
    </row>
    <row r="38" spans="1:14" x14ac:dyDescent="0.3">
      <c r="A38">
        <v>35</v>
      </c>
      <c r="B38">
        <v>1</v>
      </c>
      <c r="C38" t="s">
        <v>8</v>
      </c>
      <c r="D38" t="s">
        <v>538</v>
      </c>
      <c r="E38" t="s">
        <v>2129</v>
      </c>
      <c r="F38" t="s">
        <v>2130</v>
      </c>
      <c r="G38" t="s">
        <v>458</v>
      </c>
      <c r="H38" t="s">
        <v>11</v>
      </c>
      <c r="I38" t="s">
        <v>519</v>
      </c>
      <c r="J38" t="s">
        <v>539</v>
      </c>
      <c r="K38" t="s">
        <v>206</v>
      </c>
      <c r="L38" s="12">
        <v>41159</v>
      </c>
      <c r="M38">
        <f>+YEAR(TListado[[#This Row],[FECHA DE COMPRA]])</f>
        <v>2012</v>
      </c>
      <c r="N38" t="s">
        <v>5919</v>
      </c>
    </row>
    <row r="39" spans="1:14" x14ac:dyDescent="0.3">
      <c r="A39">
        <v>36</v>
      </c>
      <c r="B39">
        <v>1</v>
      </c>
      <c r="C39" t="s">
        <v>8</v>
      </c>
      <c r="D39" t="s">
        <v>540</v>
      </c>
      <c r="E39" t="s">
        <v>2131</v>
      </c>
      <c r="F39" t="s">
        <v>2132</v>
      </c>
      <c r="G39" t="s">
        <v>458</v>
      </c>
      <c r="H39" t="s">
        <v>11</v>
      </c>
      <c r="I39" t="s">
        <v>519</v>
      </c>
      <c r="J39" t="s">
        <v>541</v>
      </c>
      <c r="K39" t="s">
        <v>206</v>
      </c>
      <c r="L39" s="12">
        <v>41159</v>
      </c>
      <c r="M39">
        <f>+YEAR(TListado[[#This Row],[FECHA DE COMPRA]])</f>
        <v>2012</v>
      </c>
      <c r="N39" t="s">
        <v>5919</v>
      </c>
    </row>
    <row r="40" spans="1:14" x14ac:dyDescent="0.3">
      <c r="A40">
        <v>37</v>
      </c>
      <c r="B40">
        <v>1</v>
      </c>
      <c r="C40" t="s">
        <v>8</v>
      </c>
      <c r="D40" t="s">
        <v>542</v>
      </c>
      <c r="E40" t="s">
        <v>2133</v>
      </c>
      <c r="F40" t="s">
        <v>2134</v>
      </c>
      <c r="G40" t="s">
        <v>458</v>
      </c>
      <c r="H40" t="s">
        <v>11</v>
      </c>
      <c r="I40" t="s">
        <v>519</v>
      </c>
      <c r="J40" t="s">
        <v>543</v>
      </c>
      <c r="K40" t="s">
        <v>229</v>
      </c>
      <c r="L40" s="12">
        <v>41149</v>
      </c>
      <c r="M40">
        <f>+YEAR(TListado[[#This Row],[FECHA DE COMPRA]])</f>
        <v>2012</v>
      </c>
      <c r="N40" t="s">
        <v>5919</v>
      </c>
    </row>
    <row r="41" spans="1:14" x14ac:dyDescent="0.3">
      <c r="A41">
        <v>38</v>
      </c>
      <c r="B41">
        <v>1</v>
      </c>
      <c r="C41" t="s">
        <v>8</v>
      </c>
      <c r="D41" t="s">
        <v>544</v>
      </c>
      <c r="E41" t="s">
        <v>2135</v>
      </c>
      <c r="F41" t="s">
        <v>2136</v>
      </c>
      <c r="G41" t="s">
        <v>458</v>
      </c>
      <c r="H41" t="s">
        <v>11</v>
      </c>
      <c r="I41" t="s">
        <v>519</v>
      </c>
      <c r="J41" t="s">
        <v>545</v>
      </c>
      <c r="K41" t="s">
        <v>546</v>
      </c>
      <c r="L41" s="12">
        <v>41334</v>
      </c>
      <c r="M41">
        <f>+YEAR(TListado[[#This Row],[FECHA DE COMPRA]])</f>
        <v>2013</v>
      </c>
      <c r="N41" t="s">
        <v>5919</v>
      </c>
    </row>
    <row r="42" spans="1:14" x14ac:dyDescent="0.3">
      <c r="A42">
        <v>39</v>
      </c>
      <c r="B42">
        <v>1</v>
      </c>
      <c r="C42" t="s">
        <v>8</v>
      </c>
      <c r="D42" t="s">
        <v>547</v>
      </c>
      <c r="E42" t="s">
        <v>2062</v>
      </c>
      <c r="F42" t="s">
        <v>2063</v>
      </c>
      <c r="G42" t="s">
        <v>458</v>
      </c>
      <c r="H42" t="s">
        <v>11</v>
      </c>
      <c r="I42" t="s">
        <v>519</v>
      </c>
      <c r="J42" t="s">
        <v>548</v>
      </c>
      <c r="K42" t="s">
        <v>206</v>
      </c>
      <c r="L42" s="12">
        <v>41159</v>
      </c>
      <c r="M42">
        <f>+YEAR(TListado[[#This Row],[FECHA DE COMPRA]])</f>
        <v>2012</v>
      </c>
      <c r="N42" t="s">
        <v>5919</v>
      </c>
    </row>
    <row r="43" spans="1:14" x14ac:dyDescent="0.3">
      <c r="A43">
        <v>40</v>
      </c>
      <c r="B43">
        <v>1</v>
      </c>
      <c r="C43" t="s">
        <v>8</v>
      </c>
      <c r="D43" t="s">
        <v>549</v>
      </c>
      <c r="E43" t="s">
        <v>1905</v>
      </c>
      <c r="F43" t="s">
        <v>1906</v>
      </c>
      <c r="G43" t="s">
        <v>458</v>
      </c>
      <c r="H43" t="s">
        <v>11</v>
      </c>
      <c r="I43" t="s">
        <v>519</v>
      </c>
      <c r="J43" t="s">
        <v>550</v>
      </c>
      <c r="K43" t="s">
        <v>206</v>
      </c>
      <c r="L43" s="12">
        <v>41158</v>
      </c>
      <c r="M43">
        <f>+YEAR(TListado[[#This Row],[FECHA DE COMPRA]])</f>
        <v>2012</v>
      </c>
      <c r="N43" t="s">
        <v>5919</v>
      </c>
    </row>
    <row r="44" spans="1:14" x14ac:dyDescent="0.3">
      <c r="A44">
        <v>41</v>
      </c>
      <c r="B44">
        <v>1</v>
      </c>
      <c r="C44" t="s">
        <v>8</v>
      </c>
      <c r="D44" t="s">
        <v>551</v>
      </c>
      <c r="E44" t="s">
        <v>1913</v>
      </c>
      <c r="F44" t="s">
        <v>1914</v>
      </c>
      <c r="G44" t="s">
        <v>458</v>
      </c>
      <c r="H44" t="s">
        <v>11</v>
      </c>
      <c r="I44" t="s">
        <v>519</v>
      </c>
      <c r="J44" t="s">
        <v>552</v>
      </c>
      <c r="K44" t="s">
        <v>206</v>
      </c>
      <c r="L44" s="12">
        <v>41158</v>
      </c>
      <c r="M44">
        <f>+YEAR(TListado[[#This Row],[FECHA DE COMPRA]])</f>
        <v>2012</v>
      </c>
      <c r="N44" t="s">
        <v>5919</v>
      </c>
    </row>
    <row r="45" spans="1:14" x14ac:dyDescent="0.3">
      <c r="A45">
        <v>42</v>
      </c>
      <c r="B45">
        <v>1</v>
      </c>
      <c r="C45" t="s">
        <v>8</v>
      </c>
      <c r="D45" t="s">
        <v>553</v>
      </c>
      <c r="E45" t="s">
        <v>2137</v>
      </c>
      <c r="F45" t="s">
        <v>2138</v>
      </c>
      <c r="G45" t="s">
        <v>458</v>
      </c>
      <c r="H45" t="s">
        <v>11</v>
      </c>
      <c r="I45" t="s">
        <v>519</v>
      </c>
      <c r="J45" t="s">
        <v>554</v>
      </c>
      <c r="K45" t="s">
        <v>206</v>
      </c>
      <c r="L45" s="12">
        <v>41158</v>
      </c>
      <c r="M45">
        <f>+YEAR(TListado[[#This Row],[FECHA DE COMPRA]])</f>
        <v>2012</v>
      </c>
      <c r="N45" t="s">
        <v>5919</v>
      </c>
    </row>
    <row r="46" spans="1:14" x14ac:dyDescent="0.3">
      <c r="A46">
        <v>43</v>
      </c>
      <c r="B46">
        <v>1</v>
      </c>
      <c r="C46" t="s">
        <v>8</v>
      </c>
      <c r="D46" t="s">
        <v>555</v>
      </c>
      <c r="E46" t="s">
        <v>2139</v>
      </c>
      <c r="F46" t="s">
        <v>2140</v>
      </c>
      <c r="G46" t="s">
        <v>458</v>
      </c>
      <c r="H46" t="s">
        <v>11</v>
      </c>
      <c r="I46" t="s">
        <v>519</v>
      </c>
      <c r="J46" t="s">
        <v>556</v>
      </c>
      <c r="K46" t="s">
        <v>206</v>
      </c>
      <c r="L46" s="12">
        <v>41159</v>
      </c>
      <c r="M46">
        <f>+YEAR(TListado[[#This Row],[FECHA DE COMPRA]])</f>
        <v>2012</v>
      </c>
      <c r="N46" t="s">
        <v>5919</v>
      </c>
    </row>
    <row r="47" spans="1:14" x14ac:dyDescent="0.3">
      <c r="A47">
        <v>44</v>
      </c>
      <c r="B47">
        <v>1</v>
      </c>
      <c r="C47" t="s">
        <v>8</v>
      </c>
      <c r="D47" t="s">
        <v>557</v>
      </c>
      <c r="E47" t="s">
        <v>2141</v>
      </c>
      <c r="F47" t="s">
        <v>2142</v>
      </c>
      <c r="G47" t="s">
        <v>458</v>
      </c>
      <c r="H47" t="s">
        <v>11</v>
      </c>
      <c r="I47" t="s">
        <v>519</v>
      </c>
      <c r="J47" t="s">
        <v>558</v>
      </c>
      <c r="K47" t="s">
        <v>206</v>
      </c>
      <c r="L47" s="12">
        <v>41158</v>
      </c>
      <c r="M47">
        <f>+YEAR(TListado[[#This Row],[FECHA DE COMPRA]])</f>
        <v>2012</v>
      </c>
      <c r="N47" t="s">
        <v>5919</v>
      </c>
    </row>
    <row r="48" spans="1:14" x14ac:dyDescent="0.3">
      <c r="A48">
        <v>45</v>
      </c>
      <c r="B48">
        <v>1</v>
      </c>
      <c r="C48" t="s">
        <v>8</v>
      </c>
      <c r="D48" t="s">
        <v>559</v>
      </c>
      <c r="E48" t="s">
        <v>2143</v>
      </c>
      <c r="F48" t="s">
        <v>2144</v>
      </c>
      <c r="G48" t="s">
        <v>458</v>
      </c>
      <c r="H48" t="s">
        <v>11</v>
      </c>
      <c r="I48" t="s">
        <v>519</v>
      </c>
      <c r="J48" t="s">
        <v>560</v>
      </c>
      <c r="K48" t="s">
        <v>206</v>
      </c>
      <c r="L48" s="12">
        <v>41158</v>
      </c>
      <c r="M48">
        <f>+YEAR(TListado[[#This Row],[FECHA DE COMPRA]])</f>
        <v>2012</v>
      </c>
      <c r="N48" t="s">
        <v>5919</v>
      </c>
    </row>
    <row r="49" spans="1:14" x14ac:dyDescent="0.3">
      <c r="A49">
        <v>46</v>
      </c>
      <c r="B49">
        <v>1</v>
      </c>
      <c r="C49" t="s">
        <v>8</v>
      </c>
      <c r="D49" t="s">
        <v>561</v>
      </c>
      <c r="E49" t="s">
        <v>1929</v>
      </c>
      <c r="F49" t="s">
        <v>1930</v>
      </c>
      <c r="G49" t="s">
        <v>458</v>
      </c>
      <c r="H49" t="s">
        <v>11</v>
      </c>
      <c r="I49" t="s">
        <v>519</v>
      </c>
      <c r="J49" t="s">
        <v>562</v>
      </c>
      <c r="K49" t="s">
        <v>206</v>
      </c>
      <c r="L49" s="12">
        <v>41159</v>
      </c>
      <c r="M49">
        <f>+YEAR(TListado[[#This Row],[FECHA DE COMPRA]])</f>
        <v>2012</v>
      </c>
      <c r="N49" t="s">
        <v>5919</v>
      </c>
    </row>
    <row r="50" spans="1:14" x14ac:dyDescent="0.3">
      <c r="A50">
        <v>47</v>
      </c>
      <c r="B50">
        <v>1</v>
      </c>
      <c r="C50" t="s">
        <v>8</v>
      </c>
      <c r="D50" t="s">
        <v>563</v>
      </c>
      <c r="E50" t="s">
        <v>2145</v>
      </c>
      <c r="F50" t="s">
        <v>2146</v>
      </c>
      <c r="G50" t="s">
        <v>458</v>
      </c>
      <c r="H50" t="s">
        <v>11</v>
      </c>
      <c r="I50" t="s">
        <v>519</v>
      </c>
      <c r="J50" t="s">
        <v>564</v>
      </c>
      <c r="K50" t="s">
        <v>229</v>
      </c>
      <c r="L50" s="12">
        <v>41149</v>
      </c>
      <c r="M50">
        <f>+YEAR(TListado[[#This Row],[FECHA DE COMPRA]])</f>
        <v>2012</v>
      </c>
      <c r="N50" t="s">
        <v>5919</v>
      </c>
    </row>
    <row r="51" spans="1:14" x14ac:dyDescent="0.3">
      <c r="A51">
        <v>48</v>
      </c>
      <c r="B51">
        <v>1</v>
      </c>
      <c r="C51" t="s">
        <v>8</v>
      </c>
      <c r="D51" t="s">
        <v>565</v>
      </c>
      <c r="E51" t="s">
        <v>2147</v>
      </c>
      <c r="F51" t="s">
        <v>2148</v>
      </c>
      <c r="G51" t="s">
        <v>458</v>
      </c>
      <c r="H51" t="s">
        <v>11</v>
      </c>
      <c r="I51" t="s">
        <v>519</v>
      </c>
      <c r="J51" t="s">
        <v>566</v>
      </c>
      <c r="K51" t="s">
        <v>206</v>
      </c>
      <c r="L51" s="12">
        <v>41159</v>
      </c>
      <c r="M51">
        <f>+YEAR(TListado[[#This Row],[FECHA DE COMPRA]])</f>
        <v>2012</v>
      </c>
      <c r="N51" t="s">
        <v>5919</v>
      </c>
    </row>
    <row r="52" spans="1:14" x14ac:dyDescent="0.3">
      <c r="A52">
        <v>49</v>
      </c>
      <c r="B52">
        <v>1</v>
      </c>
      <c r="C52" t="s">
        <v>8</v>
      </c>
      <c r="D52" t="s">
        <v>567</v>
      </c>
      <c r="E52" t="s">
        <v>2149</v>
      </c>
      <c r="F52" t="s">
        <v>2150</v>
      </c>
      <c r="G52" t="s">
        <v>458</v>
      </c>
      <c r="H52" t="s">
        <v>11</v>
      </c>
      <c r="I52" t="s">
        <v>519</v>
      </c>
      <c r="J52" t="s">
        <v>568</v>
      </c>
      <c r="K52" t="s">
        <v>206</v>
      </c>
      <c r="L52" s="12">
        <v>41159</v>
      </c>
      <c r="M52">
        <f>+YEAR(TListado[[#This Row],[FECHA DE COMPRA]])</f>
        <v>2012</v>
      </c>
      <c r="N52" t="s">
        <v>5919</v>
      </c>
    </row>
    <row r="53" spans="1:14" x14ac:dyDescent="0.3">
      <c r="A53">
        <v>50</v>
      </c>
      <c r="B53">
        <v>1</v>
      </c>
      <c r="C53" t="s">
        <v>8</v>
      </c>
      <c r="D53" t="s">
        <v>569</v>
      </c>
      <c r="E53" t="s">
        <v>2151</v>
      </c>
      <c r="F53" t="s">
        <v>2152</v>
      </c>
      <c r="G53" t="s">
        <v>458</v>
      </c>
      <c r="H53" t="s">
        <v>11</v>
      </c>
      <c r="I53" t="s">
        <v>519</v>
      </c>
      <c r="J53" t="s">
        <v>570</v>
      </c>
      <c r="K53" t="s">
        <v>206</v>
      </c>
      <c r="L53" s="12">
        <v>41159</v>
      </c>
      <c r="M53">
        <f>+YEAR(TListado[[#This Row],[FECHA DE COMPRA]])</f>
        <v>2012</v>
      </c>
      <c r="N53" t="s">
        <v>5919</v>
      </c>
    </row>
    <row r="54" spans="1:14" x14ac:dyDescent="0.3">
      <c r="A54">
        <v>51</v>
      </c>
      <c r="B54">
        <v>1</v>
      </c>
      <c r="C54" t="s">
        <v>8</v>
      </c>
      <c r="D54" t="s">
        <v>571</v>
      </c>
      <c r="E54" t="s">
        <v>2153</v>
      </c>
      <c r="F54" t="s">
        <v>2154</v>
      </c>
      <c r="G54" t="s">
        <v>458</v>
      </c>
      <c r="H54" t="s">
        <v>11</v>
      </c>
      <c r="I54" t="s">
        <v>519</v>
      </c>
      <c r="J54" t="s">
        <v>572</v>
      </c>
      <c r="K54" t="s">
        <v>206</v>
      </c>
      <c r="L54" s="12">
        <v>41158</v>
      </c>
      <c r="M54">
        <f>+YEAR(TListado[[#This Row],[FECHA DE COMPRA]])</f>
        <v>2012</v>
      </c>
      <c r="N54" t="s">
        <v>5919</v>
      </c>
    </row>
    <row r="55" spans="1:14" x14ac:dyDescent="0.3">
      <c r="A55">
        <v>52</v>
      </c>
      <c r="B55">
        <v>1</v>
      </c>
      <c r="C55" t="s">
        <v>8</v>
      </c>
      <c r="D55" t="s">
        <v>573</v>
      </c>
      <c r="E55" t="s">
        <v>2155</v>
      </c>
      <c r="F55" t="s">
        <v>2156</v>
      </c>
      <c r="G55" t="s">
        <v>458</v>
      </c>
      <c r="H55" t="s">
        <v>11</v>
      </c>
      <c r="I55" t="s">
        <v>519</v>
      </c>
      <c r="J55" t="s">
        <v>574</v>
      </c>
      <c r="K55" t="s">
        <v>229</v>
      </c>
      <c r="L55" s="12">
        <v>41150</v>
      </c>
      <c r="M55">
        <f>+YEAR(TListado[[#This Row],[FECHA DE COMPRA]])</f>
        <v>2012</v>
      </c>
      <c r="N55" t="s">
        <v>5919</v>
      </c>
    </row>
    <row r="56" spans="1:14" x14ac:dyDescent="0.3">
      <c r="A56">
        <v>53</v>
      </c>
      <c r="B56">
        <v>1</v>
      </c>
      <c r="C56" t="s">
        <v>8</v>
      </c>
      <c r="D56" t="s">
        <v>575</v>
      </c>
      <c r="E56" t="s">
        <v>1927</v>
      </c>
      <c r="F56" t="s">
        <v>1928</v>
      </c>
      <c r="G56" t="s">
        <v>458</v>
      </c>
      <c r="H56" t="s">
        <v>11</v>
      </c>
      <c r="I56" t="s">
        <v>519</v>
      </c>
      <c r="J56" t="s">
        <v>576</v>
      </c>
      <c r="K56" t="s">
        <v>206</v>
      </c>
      <c r="L56" s="12">
        <v>41159</v>
      </c>
      <c r="M56">
        <f>+YEAR(TListado[[#This Row],[FECHA DE COMPRA]])</f>
        <v>2012</v>
      </c>
      <c r="N56" t="s">
        <v>5919</v>
      </c>
    </row>
    <row r="57" spans="1:14" x14ac:dyDescent="0.3">
      <c r="A57">
        <v>54</v>
      </c>
      <c r="B57">
        <v>1</v>
      </c>
      <c r="C57" t="s">
        <v>8</v>
      </c>
      <c r="D57" t="s">
        <v>577</v>
      </c>
      <c r="E57" t="s">
        <v>2021</v>
      </c>
      <c r="F57" t="s">
        <v>2022</v>
      </c>
      <c r="G57" t="s">
        <v>458</v>
      </c>
      <c r="H57" t="s">
        <v>254</v>
      </c>
      <c r="I57" t="s">
        <v>462</v>
      </c>
      <c r="J57" t="s">
        <v>578</v>
      </c>
      <c r="K57" t="s">
        <v>321</v>
      </c>
      <c r="L57" s="12">
        <v>40158</v>
      </c>
      <c r="M57">
        <f>+YEAR(TListado[[#This Row],[FECHA DE COMPRA]])</f>
        <v>2009</v>
      </c>
      <c r="N57" t="s">
        <v>5919</v>
      </c>
    </row>
    <row r="58" spans="1:14" x14ac:dyDescent="0.3">
      <c r="A58">
        <v>55</v>
      </c>
      <c r="B58">
        <v>1</v>
      </c>
      <c r="C58" t="s">
        <v>8</v>
      </c>
      <c r="D58" t="s">
        <v>579</v>
      </c>
      <c r="E58" t="s">
        <v>2060</v>
      </c>
      <c r="F58" t="s">
        <v>2061</v>
      </c>
      <c r="G58" t="s">
        <v>458</v>
      </c>
      <c r="H58" t="s">
        <v>254</v>
      </c>
      <c r="I58" t="s">
        <v>462</v>
      </c>
      <c r="J58" t="s">
        <v>580</v>
      </c>
      <c r="K58" t="s">
        <v>321</v>
      </c>
      <c r="L58" s="12">
        <v>40158</v>
      </c>
      <c r="M58">
        <f>+YEAR(TListado[[#This Row],[FECHA DE COMPRA]])</f>
        <v>2009</v>
      </c>
      <c r="N58" t="s">
        <v>5919</v>
      </c>
    </row>
    <row r="59" spans="1:14" x14ac:dyDescent="0.3">
      <c r="A59">
        <v>56</v>
      </c>
      <c r="B59">
        <v>1</v>
      </c>
      <c r="C59" t="s">
        <v>8</v>
      </c>
      <c r="D59" t="s">
        <v>581</v>
      </c>
      <c r="E59" t="s">
        <v>2076</v>
      </c>
      <c r="F59" t="s">
        <v>2077</v>
      </c>
      <c r="G59" t="s">
        <v>458</v>
      </c>
      <c r="H59" t="s">
        <v>254</v>
      </c>
      <c r="I59" t="s">
        <v>462</v>
      </c>
      <c r="J59" t="s">
        <v>582</v>
      </c>
      <c r="K59" t="s">
        <v>321</v>
      </c>
      <c r="L59" s="12">
        <v>40158</v>
      </c>
      <c r="M59">
        <f>+YEAR(TListado[[#This Row],[FECHA DE COMPRA]])</f>
        <v>2009</v>
      </c>
      <c r="N59" t="s">
        <v>5919</v>
      </c>
    </row>
    <row r="60" spans="1:14" x14ac:dyDescent="0.3">
      <c r="A60">
        <v>57</v>
      </c>
      <c r="B60">
        <v>1</v>
      </c>
      <c r="C60" t="s">
        <v>8</v>
      </c>
      <c r="D60" t="s">
        <v>583</v>
      </c>
      <c r="E60" t="s">
        <v>2157</v>
      </c>
      <c r="F60" t="s">
        <v>2158</v>
      </c>
      <c r="G60" t="s">
        <v>458</v>
      </c>
      <c r="H60" t="s">
        <v>254</v>
      </c>
      <c r="I60" t="s">
        <v>462</v>
      </c>
      <c r="J60" t="s">
        <v>584</v>
      </c>
      <c r="K60" t="s">
        <v>585</v>
      </c>
      <c r="L60" s="12">
        <v>39930</v>
      </c>
      <c r="M60">
        <f>+YEAR(TListado[[#This Row],[FECHA DE COMPRA]])</f>
        <v>2009</v>
      </c>
      <c r="N60" t="s">
        <v>5919</v>
      </c>
    </row>
    <row r="61" spans="1:14" x14ac:dyDescent="0.3">
      <c r="A61">
        <v>58</v>
      </c>
      <c r="B61">
        <v>1</v>
      </c>
      <c r="C61" t="s">
        <v>8</v>
      </c>
      <c r="D61" t="s">
        <v>586</v>
      </c>
      <c r="E61" t="s">
        <v>1965</v>
      </c>
      <c r="F61" t="s">
        <v>1966</v>
      </c>
      <c r="G61" t="s">
        <v>458</v>
      </c>
      <c r="H61" t="s">
        <v>254</v>
      </c>
      <c r="I61" t="s">
        <v>5921</v>
      </c>
      <c r="J61" t="s">
        <v>587</v>
      </c>
      <c r="K61" t="s">
        <v>321</v>
      </c>
      <c r="L61" s="12">
        <v>40158</v>
      </c>
      <c r="M61">
        <f>+YEAR(TListado[[#This Row],[FECHA DE COMPRA]])</f>
        <v>2009</v>
      </c>
      <c r="N61" t="s">
        <v>5919</v>
      </c>
    </row>
    <row r="62" spans="1:14" x14ac:dyDescent="0.3">
      <c r="A62">
        <v>59</v>
      </c>
      <c r="B62">
        <v>1</v>
      </c>
      <c r="C62" t="s">
        <v>8</v>
      </c>
      <c r="D62" t="s">
        <v>588</v>
      </c>
      <c r="E62" t="s">
        <v>1990</v>
      </c>
      <c r="F62" t="s">
        <v>1991</v>
      </c>
      <c r="G62" t="s">
        <v>458</v>
      </c>
      <c r="H62" t="s">
        <v>254</v>
      </c>
      <c r="I62" t="s">
        <v>462</v>
      </c>
      <c r="J62" t="s">
        <v>589</v>
      </c>
      <c r="K62" t="s">
        <v>263</v>
      </c>
      <c r="L62" s="12">
        <v>39856</v>
      </c>
      <c r="M62">
        <f>+YEAR(TListado[[#This Row],[FECHA DE COMPRA]])</f>
        <v>2009</v>
      </c>
      <c r="N62" t="s">
        <v>5919</v>
      </c>
    </row>
    <row r="63" spans="1:14" x14ac:dyDescent="0.3">
      <c r="A63">
        <v>60</v>
      </c>
      <c r="B63">
        <v>1</v>
      </c>
      <c r="C63" t="s">
        <v>8</v>
      </c>
      <c r="D63" t="s">
        <v>590</v>
      </c>
      <c r="E63" t="s">
        <v>1937</v>
      </c>
      <c r="F63" t="s">
        <v>1938</v>
      </c>
      <c r="G63" t="s">
        <v>458</v>
      </c>
      <c r="H63" t="s">
        <v>254</v>
      </c>
      <c r="I63" t="s">
        <v>462</v>
      </c>
      <c r="J63" t="s">
        <v>591</v>
      </c>
      <c r="K63" t="s">
        <v>321</v>
      </c>
      <c r="L63" s="12">
        <v>40158</v>
      </c>
      <c r="M63">
        <f>+YEAR(TListado[[#This Row],[FECHA DE COMPRA]])</f>
        <v>2009</v>
      </c>
      <c r="N63" t="s">
        <v>5919</v>
      </c>
    </row>
    <row r="64" spans="1:14" x14ac:dyDescent="0.3">
      <c r="A64">
        <v>61</v>
      </c>
      <c r="B64">
        <v>1</v>
      </c>
      <c r="C64" t="s">
        <v>8</v>
      </c>
      <c r="D64" t="s">
        <v>592</v>
      </c>
      <c r="E64" t="s">
        <v>2159</v>
      </c>
      <c r="F64" t="s">
        <v>2160</v>
      </c>
      <c r="G64" t="s">
        <v>458</v>
      </c>
      <c r="H64" t="s">
        <v>254</v>
      </c>
      <c r="I64" t="s">
        <v>497</v>
      </c>
      <c r="J64" t="s">
        <v>593</v>
      </c>
      <c r="K64" t="s">
        <v>283</v>
      </c>
      <c r="L64" s="12">
        <v>40865</v>
      </c>
      <c r="M64">
        <f>+YEAR(TListado[[#This Row],[FECHA DE COMPRA]])</f>
        <v>2011</v>
      </c>
      <c r="N64" t="s">
        <v>5919</v>
      </c>
    </row>
    <row r="65" spans="1:14" x14ac:dyDescent="0.3">
      <c r="A65">
        <v>62</v>
      </c>
      <c r="B65">
        <v>1</v>
      </c>
      <c r="C65" t="s">
        <v>8</v>
      </c>
      <c r="D65" t="s">
        <v>594</v>
      </c>
      <c r="E65" t="s">
        <v>2161</v>
      </c>
      <c r="F65" t="s">
        <v>2162</v>
      </c>
      <c r="G65" t="s">
        <v>458</v>
      </c>
      <c r="H65" t="s">
        <v>254</v>
      </c>
      <c r="I65" t="s">
        <v>497</v>
      </c>
      <c r="J65" t="s">
        <v>595</v>
      </c>
      <c r="K65" t="s">
        <v>278</v>
      </c>
      <c r="L65" s="12">
        <v>40851</v>
      </c>
      <c r="M65">
        <f>+YEAR(TListado[[#This Row],[FECHA DE COMPRA]])</f>
        <v>2011</v>
      </c>
      <c r="N65" t="s">
        <v>5919</v>
      </c>
    </row>
    <row r="66" spans="1:14" x14ac:dyDescent="0.3">
      <c r="A66">
        <v>63</v>
      </c>
      <c r="B66">
        <v>1</v>
      </c>
      <c r="C66" t="s">
        <v>8</v>
      </c>
      <c r="D66" t="s">
        <v>596</v>
      </c>
      <c r="E66" t="s">
        <v>2163</v>
      </c>
      <c r="F66" t="s">
        <v>2164</v>
      </c>
      <c r="G66" t="s">
        <v>458</v>
      </c>
      <c r="H66" t="s">
        <v>254</v>
      </c>
      <c r="I66" t="s">
        <v>497</v>
      </c>
      <c r="J66" t="s">
        <v>597</v>
      </c>
      <c r="K66" t="s">
        <v>501</v>
      </c>
      <c r="L66" s="12">
        <v>40851</v>
      </c>
      <c r="M66">
        <f>+YEAR(TListado[[#This Row],[FECHA DE COMPRA]])</f>
        <v>2011</v>
      </c>
      <c r="N66" t="s">
        <v>5919</v>
      </c>
    </row>
    <row r="67" spans="1:14" x14ac:dyDescent="0.3">
      <c r="A67">
        <v>64</v>
      </c>
      <c r="B67">
        <v>1</v>
      </c>
      <c r="C67" t="s">
        <v>8</v>
      </c>
      <c r="D67" t="s">
        <v>598</v>
      </c>
      <c r="E67" t="s">
        <v>2165</v>
      </c>
      <c r="F67" t="s">
        <v>2166</v>
      </c>
      <c r="G67" t="s">
        <v>458</v>
      </c>
      <c r="H67" t="s">
        <v>254</v>
      </c>
      <c r="I67" t="s">
        <v>497</v>
      </c>
      <c r="J67" t="s">
        <v>599</v>
      </c>
      <c r="K67" t="s">
        <v>283</v>
      </c>
      <c r="L67" s="12">
        <v>40865</v>
      </c>
      <c r="M67">
        <f>+YEAR(TListado[[#This Row],[FECHA DE COMPRA]])</f>
        <v>2011</v>
      </c>
      <c r="N67" t="s">
        <v>5919</v>
      </c>
    </row>
    <row r="68" spans="1:14" x14ac:dyDescent="0.3">
      <c r="A68">
        <v>65</v>
      </c>
      <c r="B68">
        <v>1</v>
      </c>
      <c r="C68" t="s">
        <v>8</v>
      </c>
      <c r="D68" t="s">
        <v>600</v>
      </c>
      <c r="E68" t="s">
        <v>2167</v>
      </c>
      <c r="F68" t="s">
        <v>2168</v>
      </c>
      <c r="G68" t="s">
        <v>458</v>
      </c>
      <c r="H68" t="s">
        <v>254</v>
      </c>
      <c r="I68" t="s">
        <v>497</v>
      </c>
      <c r="J68" t="s">
        <v>601</v>
      </c>
      <c r="K68" t="s">
        <v>283</v>
      </c>
      <c r="L68" s="12">
        <v>40865</v>
      </c>
      <c r="M68">
        <f>+YEAR(TListado[[#This Row],[FECHA DE COMPRA]])</f>
        <v>2011</v>
      </c>
      <c r="N68" t="s">
        <v>5919</v>
      </c>
    </row>
    <row r="69" spans="1:14" x14ac:dyDescent="0.3">
      <c r="A69">
        <v>66</v>
      </c>
      <c r="B69">
        <v>1</v>
      </c>
      <c r="C69" t="s">
        <v>8</v>
      </c>
      <c r="D69" t="s">
        <v>602</v>
      </c>
      <c r="E69" t="s">
        <v>2169</v>
      </c>
      <c r="F69" t="s">
        <v>2170</v>
      </c>
      <c r="G69" t="s">
        <v>458</v>
      </c>
      <c r="H69" t="s">
        <v>254</v>
      </c>
      <c r="I69" t="s">
        <v>497</v>
      </c>
      <c r="J69" t="s">
        <v>603</v>
      </c>
      <c r="K69" t="s">
        <v>283</v>
      </c>
      <c r="L69" s="12">
        <v>40865</v>
      </c>
      <c r="M69">
        <f>+YEAR(TListado[[#This Row],[FECHA DE COMPRA]])</f>
        <v>2011</v>
      </c>
      <c r="N69" t="s">
        <v>5919</v>
      </c>
    </row>
    <row r="70" spans="1:14" x14ac:dyDescent="0.3">
      <c r="A70">
        <v>67</v>
      </c>
      <c r="B70">
        <v>1</v>
      </c>
      <c r="C70" t="s">
        <v>8</v>
      </c>
      <c r="D70" t="s">
        <v>604</v>
      </c>
      <c r="E70" t="s">
        <v>2171</v>
      </c>
      <c r="F70" t="s">
        <v>2172</v>
      </c>
      <c r="G70" t="s">
        <v>458</v>
      </c>
      <c r="H70" t="s">
        <v>254</v>
      </c>
      <c r="I70" t="s">
        <v>497</v>
      </c>
      <c r="J70" t="s">
        <v>605</v>
      </c>
      <c r="K70" t="s">
        <v>283</v>
      </c>
      <c r="L70" s="12">
        <v>40865</v>
      </c>
      <c r="M70">
        <f>+YEAR(TListado[[#This Row],[FECHA DE COMPRA]])</f>
        <v>2011</v>
      </c>
      <c r="N70" t="s">
        <v>5919</v>
      </c>
    </row>
    <row r="71" spans="1:14" x14ac:dyDescent="0.3">
      <c r="A71">
        <v>68</v>
      </c>
      <c r="B71">
        <v>1</v>
      </c>
      <c r="C71" t="s">
        <v>8</v>
      </c>
      <c r="D71" t="s">
        <v>606</v>
      </c>
      <c r="E71" t="s">
        <v>2173</v>
      </c>
      <c r="F71" t="s">
        <v>2174</v>
      </c>
      <c r="G71" t="s">
        <v>458</v>
      </c>
      <c r="H71" t="s">
        <v>254</v>
      </c>
      <c r="I71" t="s">
        <v>497</v>
      </c>
      <c r="J71" t="s">
        <v>607</v>
      </c>
      <c r="K71" t="s">
        <v>278</v>
      </c>
      <c r="L71" s="12">
        <v>40851</v>
      </c>
      <c r="M71">
        <f>+YEAR(TListado[[#This Row],[FECHA DE COMPRA]])</f>
        <v>2011</v>
      </c>
      <c r="N71" t="s">
        <v>5919</v>
      </c>
    </row>
    <row r="72" spans="1:14" x14ac:dyDescent="0.3">
      <c r="A72">
        <v>69</v>
      </c>
      <c r="B72">
        <v>1</v>
      </c>
      <c r="C72" t="s">
        <v>8</v>
      </c>
      <c r="D72" t="s">
        <v>608</v>
      </c>
      <c r="E72" t="s">
        <v>2175</v>
      </c>
      <c r="F72" t="s">
        <v>2176</v>
      </c>
      <c r="G72" t="s">
        <v>458</v>
      </c>
      <c r="H72" t="s">
        <v>254</v>
      </c>
      <c r="I72" t="s">
        <v>497</v>
      </c>
      <c r="J72" t="s">
        <v>609</v>
      </c>
      <c r="K72" t="s">
        <v>283</v>
      </c>
      <c r="L72" s="12">
        <v>40864</v>
      </c>
      <c r="M72">
        <f>+YEAR(TListado[[#This Row],[FECHA DE COMPRA]])</f>
        <v>2011</v>
      </c>
      <c r="N72" t="s">
        <v>5919</v>
      </c>
    </row>
    <row r="73" spans="1:14" x14ac:dyDescent="0.3">
      <c r="A73">
        <v>70</v>
      </c>
      <c r="B73">
        <v>1</v>
      </c>
      <c r="C73" t="s">
        <v>8</v>
      </c>
      <c r="D73" t="s">
        <v>610</v>
      </c>
      <c r="E73" t="s">
        <v>2177</v>
      </c>
      <c r="F73" t="s">
        <v>2178</v>
      </c>
      <c r="G73" t="s">
        <v>458</v>
      </c>
      <c r="H73" t="s">
        <v>254</v>
      </c>
      <c r="I73" t="s">
        <v>497</v>
      </c>
      <c r="J73" t="s">
        <v>611</v>
      </c>
      <c r="K73" t="s">
        <v>283</v>
      </c>
      <c r="L73" s="12">
        <v>40865</v>
      </c>
      <c r="M73">
        <f>+YEAR(TListado[[#This Row],[FECHA DE COMPRA]])</f>
        <v>2011</v>
      </c>
      <c r="N73" t="s">
        <v>5919</v>
      </c>
    </row>
    <row r="74" spans="1:14" x14ac:dyDescent="0.3">
      <c r="A74">
        <v>71</v>
      </c>
      <c r="B74">
        <v>1</v>
      </c>
      <c r="C74" t="s">
        <v>8</v>
      </c>
      <c r="D74" t="s">
        <v>612</v>
      </c>
      <c r="E74" t="s">
        <v>2179</v>
      </c>
      <c r="F74" t="s">
        <v>2180</v>
      </c>
      <c r="G74" t="s">
        <v>458</v>
      </c>
      <c r="H74" t="s">
        <v>11</v>
      </c>
      <c r="I74" t="s">
        <v>519</v>
      </c>
      <c r="J74" t="s">
        <v>613</v>
      </c>
      <c r="K74" t="s">
        <v>206</v>
      </c>
      <c r="L74" s="12">
        <v>41158</v>
      </c>
      <c r="M74">
        <f>+YEAR(TListado[[#This Row],[FECHA DE COMPRA]])</f>
        <v>2012</v>
      </c>
      <c r="N74" t="s">
        <v>5919</v>
      </c>
    </row>
    <row r="75" spans="1:14" x14ac:dyDescent="0.3">
      <c r="A75">
        <v>72</v>
      </c>
      <c r="B75">
        <v>1</v>
      </c>
      <c r="C75" t="s">
        <v>8</v>
      </c>
      <c r="D75" t="s">
        <v>614</v>
      </c>
      <c r="E75" t="s">
        <v>2181</v>
      </c>
      <c r="F75" t="s">
        <v>2182</v>
      </c>
      <c r="G75" t="s">
        <v>458</v>
      </c>
      <c r="H75" t="s">
        <v>11</v>
      </c>
      <c r="I75" t="s">
        <v>519</v>
      </c>
      <c r="J75" t="s">
        <v>615</v>
      </c>
      <c r="K75" t="s">
        <v>206</v>
      </c>
      <c r="L75" s="12">
        <v>41158</v>
      </c>
      <c r="M75">
        <f>+YEAR(TListado[[#This Row],[FECHA DE COMPRA]])</f>
        <v>2012</v>
      </c>
      <c r="N75" t="s">
        <v>5919</v>
      </c>
    </row>
    <row r="76" spans="1:14" x14ac:dyDescent="0.3">
      <c r="A76">
        <v>73</v>
      </c>
      <c r="B76">
        <v>1</v>
      </c>
      <c r="C76" t="s">
        <v>8</v>
      </c>
      <c r="D76" t="s">
        <v>616</v>
      </c>
      <c r="E76" t="s">
        <v>2183</v>
      </c>
      <c r="F76" t="s">
        <v>2184</v>
      </c>
      <c r="G76" t="s">
        <v>458</v>
      </c>
      <c r="H76" t="s">
        <v>11</v>
      </c>
      <c r="I76" t="s">
        <v>519</v>
      </c>
      <c r="J76" t="s">
        <v>617</v>
      </c>
      <c r="K76" t="s">
        <v>206</v>
      </c>
      <c r="L76" s="12">
        <v>41159</v>
      </c>
      <c r="M76">
        <f>+YEAR(TListado[[#This Row],[FECHA DE COMPRA]])</f>
        <v>2012</v>
      </c>
      <c r="N76" t="s">
        <v>5919</v>
      </c>
    </row>
    <row r="77" spans="1:14" x14ac:dyDescent="0.3">
      <c r="A77">
        <v>74</v>
      </c>
      <c r="B77">
        <v>1</v>
      </c>
      <c r="C77" t="s">
        <v>8</v>
      </c>
      <c r="D77" t="s">
        <v>618</v>
      </c>
      <c r="E77" t="s">
        <v>2185</v>
      </c>
      <c r="F77" t="s">
        <v>2186</v>
      </c>
      <c r="G77" t="s">
        <v>458</v>
      </c>
      <c r="H77" t="s">
        <v>11</v>
      </c>
      <c r="I77" t="s">
        <v>519</v>
      </c>
      <c r="J77" t="s">
        <v>619</v>
      </c>
      <c r="K77" t="s">
        <v>206</v>
      </c>
      <c r="L77" s="12">
        <v>41159</v>
      </c>
      <c r="M77">
        <f>+YEAR(TListado[[#This Row],[FECHA DE COMPRA]])</f>
        <v>2012</v>
      </c>
      <c r="N77" t="s">
        <v>5919</v>
      </c>
    </row>
    <row r="78" spans="1:14" x14ac:dyDescent="0.3">
      <c r="A78">
        <v>75</v>
      </c>
      <c r="B78">
        <v>1</v>
      </c>
      <c r="C78" t="s">
        <v>8</v>
      </c>
      <c r="D78" t="s">
        <v>620</v>
      </c>
      <c r="E78" t="s">
        <v>2187</v>
      </c>
      <c r="F78" t="s">
        <v>2188</v>
      </c>
      <c r="G78" t="s">
        <v>458</v>
      </c>
      <c r="H78" t="s">
        <v>11</v>
      </c>
      <c r="I78" t="s">
        <v>519</v>
      </c>
      <c r="J78" t="s">
        <v>621</v>
      </c>
      <c r="K78" t="s">
        <v>206</v>
      </c>
      <c r="L78" s="12">
        <v>41159</v>
      </c>
      <c r="M78">
        <f>+YEAR(TListado[[#This Row],[FECHA DE COMPRA]])</f>
        <v>2012</v>
      </c>
      <c r="N78" t="s">
        <v>5919</v>
      </c>
    </row>
    <row r="79" spans="1:14" x14ac:dyDescent="0.3">
      <c r="A79">
        <v>76</v>
      </c>
      <c r="B79">
        <v>1</v>
      </c>
      <c r="C79" t="s">
        <v>8</v>
      </c>
      <c r="D79" t="s">
        <v>622</v>
      </c>
      <c r="E79" t="s">
        <v>2189</v>
      </c>
      <c r="F79" t="s">
        <v>2190</v>
      </c>
      <c r="G79" t="s">
        <v>458</v>
      </c>
      <c r="H79" t="s">
        <v>11</v>
      </c>
      <c r="I79" t="s">
        <v>526</v>
      </c>
      <c r="J79" t="s">
        <v>623</v>
      </c>
      <c r="K79" t="s">
        <v>265</v>
      </c>
      <c r="L79" s="12">
        <v>39496</v>
      </c>
      <c r="M79">
        <f>+YEAR(TListado[[#This Row],[FECHA DE COMPRA]])</f>
        <v>2008</v>
      </c>
      <c r="N79" t="s">
        <v>5919</v>
      </c>
    </row>
    <row r="80" spans="1:14" x14ac:dyDescent="0.3">
      <c r="A80">
        <v>77</v>
      </c>
      <c r="B80">
        <v>1</v>
      </c>
      <c r="C80" t="s">
        <v>8</v>
      </c>
      <c r="D80" t="s">
        <v>624</v>
      </c>
      <c r="F80" t="s">
        <v>2191</v>
      </c>
      <c r="G80" t="s">
        <v>458</v>
      </c>
      <c r="H80" t="s">
        <v>254</v>
      </c>
      <c r="I80" t="s">
        <v>462</v>
      </c>
      <c r="J80" t="s">
        <v>625</v>
      </c>
      <c r="K80" t="s">
        <v>362</v>
      </c>
      <c r="L80" s="12">
        <v>40071</v>
      </c>
      <c r="M80">
        <f>+YEAR(TListado[[#This Row],[FECHA DE COMPRA]])</f>
        <v>2009</v>
      </c>
      <c r="N80" t="s">
        <v>5919</v>
      </c>
    </row>
    <row r="81" spans="1:14" x14ac:dyDescent="0.3">
      <c r="A81">
        <v>78</v>
      </c>
      <c r="B81">
        <v>1</v>
      </c>
      <c r="C81" t="s">
        <v>8</v>
      </c>
      <c r="D81" t="s">
        <v>626</v>
      </c>
      <c r="F81" t="s">
        <v>2192</v>
      </c>
      <c r="G81" t="s">
        <v>458</v>
      </c>
      <c r="H81" t="s">
        <v>627</v>
      </c>
      <c r="I81" t="s">
        <v>5957</v>
      </c>
      <c r="J81" t="s">
        <v>628</v>
      </c>
      <c r="K81" t="s">
        <v>629</v>
      </c>
      <c r="L81" s="12">
        <v>37727</v>
      </c>
      <c r="M81">
        <f>+YEAR(TListado[[#This Row],[FECHA DE COMPRA]])</f>
        <v>2003</v>
      </c>
      <c r="N81" t="s">
        <v>5919</v>
      </c>
    </row>
    <row r="82" spans="1:14" x14ac:dyDescent="0.3">
      <c r="A82">
        <v>79</v>
      </c>
      <c r="B82">
        <v>1</v>
      </c>
      <c r="C82" t="s">
        <v>8</v>
      </c>
      <c r="D82" t="s">
        <v>630</v>
      </c>
      <c r="F82" t="s">
        <v>2193</v>
      </c>
      <c r="G82" t="s">
        <v>458</v>
      </c>
      <c r="H82" t="s">
        <v>254</v>
      </c>
      <c r="I82" t="s">
        <v>462</v>
      </c>
      <c r="J82" t="s">
        <v>631</v>
      </c>
      <c r="K82" t="s">
        <v>263</v>
      </c>
      <c r="L82" s="12">
        <v>39856</v>
      </c>
      <c r="M82">
        <f>+YEAR(TListado[[#This Row],[FECHA DE COMPRA]])</f>
        <v>2009</v>
      </c>
      <c r="N82" t="s">
        <v>5919</v>
      </c>
    </row>
    <row r="83" spans="1:14" x14ac:dyDescent="0.3">
      <c r="A83">
        <v>80</v>
      </c>
      <c r="B83">
        <v>1</v>
      </c>
      <c r="C83" t="s">
        <v>8</v>
      </c>
      <c r="D83" t="s">
        <v>632</v>
      </c>
      <c r="F83" t="s">
        <v>1989</v>
      </c>
      <c r="G83" t="s">
        <v>458</v>
      </c>
      <c r="H83" t="s">
        <v>254</v>
      </c>
      <c r="I83" t="s">
        <v>462</v>
      </c>
      <c r="J83" t="s">
        <v>633</v>
      </c>
      <c r="K83" t="s">
        <v>321</v>
      </c>
      <c r="L83" s="12">
        <v>40158</v>
      </c>
      <c r="M83">
        <f>+YEAR(TListado[[#This Row],[FECHA DE COMPRA]])</f>
        <v>2009</v>
      </c>
      <c r="N83" t="s">
        <v>5919</v>
      </c>
    </row>
    <row r="84" spans="1:14" x14ac:dyDescent="0.3">
      <c r="A84">
        <v>81</v>
      </c>
      <c r="B84">
        <v>1</v>
      </c>
      <c r="C84" t="s">
        <v>8</v>
      </c>
      <c r="D84" t="s">
        <v>634</v>
      </c>
      <c r="F84" t="s">
        <v>2194</v>
      </c>
      <c r="G84" t="s">
        <v>458</v>
      </c>
      <c r="H84" t="s">
        <v>254</v>
      </c>
      <c r="I84" t="s">
        <v>462</v>
      </c>
      <c r="J84" t="s">
        <v>635</v>
      </c>
      <c r="K84" t="s">
        <v>362</v>
      </c>
      <c r="L84" s="12">
        <v>40071</v>
      </c>
      <c r="M84">
        <f>+YEAR(TListado[[#This Row],[FECHA DE COMPRA]])</f>
        <v>2009</v>
      </c>
      <c r="N84" t="s">
        <v>5919</v>
      </c>
    </row>
    <row r="85" spans="1:14" x14ac:dyDescent="0.3">
      <c r="A85">
        <v>82</v>
      </c>
      <c r="B85">
        <v>1</v>
      </c>
      <c r="C85" t="s">
        <v>8</v>
      </c>
      <c r="D85" t="s">
        <v>636</v>
      </c>
      <c r="F85" t="s">
        <v>2195</v>
      </c>
      <c r="G85" t="s">
        <v>458</v>
      </c>
      <c r="H85" t="s">
        <v>328</v>
      </c>
      <c r="I85" t="s">
        <v>459</v>
      </c>
      <c r="J85" t="s">
        <v>637</v>
      </c>
      <c r="K85" t="s">
        <v>331</v>
      </c>
      <c r="L85" s="12">
        <v>40480</v>
      </c>
      <c r="M85">
        <f>+YEAR(TListado[[#This Row],[FECHA DE COMPRA]])</f>
        <v>2010</v>
      </c>
      <c r="N85" t="s">
        <v>5919</v>
      </c>
    </row>
    <row r="86" spans="1:14" x14ac:dyDescent="0.3">
      <c r="A86">
        <v>83</v>
      </c>
      <c r="B86">
        <v>1</v>
      </c>
      <c r="C86" t="s">
        <v>8</v>
      </c>
      <c r="D86" t="s">
        <v>638</v>
      </c>
      <c r="F86" t="s">
        <v>2196</v>
      </c>
      <c r="G86" t="s">
        <v>458</v>
      </c>
      <c r="H86" t="s">
        <v>11</v>
      </c>
      <c r="I86" t="s">
        <v>522</v>
      </c>
      <c r="J86" t="s">
        <v>639</v>
      </c>
      <c r="K86" t="s">
        <v>524</v>
      </c>
      <c r="L86" s="12">
        <v>38782</v>
      </c>
      <c r="M86">
        <f>+YEAR(TListado[[#This Row],[FECHA DE COMPRA]])</f>
        <v>2006</v>
      </c>
      <c r="N86" t="s">
        <v>5919</v>
      </c>
    </row>
    <row r="87" spans="1:14" x14ac:dyDescent="0.3">
      <c r="A87">
        <v>84</v>
      </c>
      <c r="B87">
        <v>1</v>
      </c>
      <c r="C87" t="s">
        <v>8</v>
      </c>
      <c r="D87" t="s">
        <v>640</v>
      </c>
      <c r="F87" t="s">
        <v>2197</v>
      </c>
      <c r="G87" t="s">
        <v>458</v>
      </c>
      <c r="H87" t="s">
        <v>328</v>
      </c>
      <c r="I87" t="s">
        <v>459</v>
      </c>
      <c r="J87" t="s">
        <v>641</v>
      </c>
      <c r="K87" t="s">
        <v>331</v>
      </c>
      <c r="L87" s="12">
        <v>40480</v>
      </c>
      <c r="M87">
        <f>+YEAR(TListado[[#This Row],[FECHA DE COMPRA]])</f>
        <v>2010</v>
      </c>
      <c r="N87" t="s">
        <v>5919</v>
      </c>
    </row>
    <row r="88" spans="1:14" x14ac:dyDescent="0.3">
      <c r="A88">
        <v>85</v>
      </c>
      <c r="B88">
        <v>1</v>
      </c>
      <c r="C88" t="s">
        <v>8</v>
      </c>
      <c r="D88" t="s">
        <v>642</v>
      </c>
      <c r="F88" t="s">
        <v>2198</v>
      </c>
      <c r="G88" t="s">
        <v>458</v>
      </c>
      <c r="H88" t="s">
        <v>328</v>
      </c>
      <c r="I88" t="s">
        <v>459</v>
      </c>
      <c r="J88" t="s">
        <v>643</v>
      </c>
      <c r="K88" t="s">
        <v>331</v>
      </c>
      <c r="L88" s="12">
        <v>40480</v>
      </c>
      <c r="M88">
        <f>+YEAR(TListado[[#This Row],[FECHA DE COMPRA]])</f>
        <v>2010</v>
      </c>
      <c r="N88" t="s">
        <v>5919</v>
      </c>
    </row>
    <row r="89" spans="1:14" x14ac:dyDescent="0.3">
      <c r="A89">
        <v>86</v>
      </c>
      <c r="B89">
        <v>1</v>
      </c>
      <c r="C89" t="s">
        <v>8</v>
      </c>
      <c r="D89" t="s">
        <v>644</v>
      </c>
      <c r="F89" t="s">
        <v>2199</v>
      </c>
      <c r="G89" t="s">
        <v>458</v>
      </c>
      <c r="H89" t="s">
        <v>11</v>
      </c>
      <c r="I89" t="s">
        <v>526</v>
      </c>
      <c r="J89" t="s">
        <v>645</v>
      </c>
      <c r="K89" t="s">
        <v>265</v>
      </c>
      <c r="L89" s="12">
        <v>39496</v>
      </c>
      <c r="M89">
        <f>+YEAR(TListado[[#This Row],[FECHA DE COMPRA]])</f>
        <v>2008</v>
      </c>
      <c r="N89" t="s">
        <v>5919</v>
      </c>
    </row>
    <row r="90" spans="1:14" x14ac:dyDescent="0.3">
      <c r="A90">
        <v>87</v>
      </c>
      <c r="B90">
        <v>1</v>
      </c>
      <c r="C90" t="s">
        <v>8</v>
      </c>
      <c r="D90" t="s">
        <v>646</v>
      </c>
      <c r="F90" t="s">
        <v>2200</v>
      </c>
      <c r="G90" t="s">
        <v>458</v>
      </c>
      <c r="H90" t="s">
        <v>254</v>
      </c>
      <c r="I90" t="s">
        <v>462</v>
      </c>
      <c r="J90" t="s">
        <v>647</v>
      </c>
      <c r="K90" t="s">
        <v>362</v>
      </c>
      <c r="L90" s="12">
        <v>40071</v>
      </c>
      <c r="M90">
        <f>+YEAR(TListado[[#This Row],[FECHA DE COMPRA]])</f>
        <v>2009</v>
      </c>
      <c r="N90" t="s">
        <v>5919</v>
      </c>
    </row>
    <row r="91" spans="1:14" x14ac:dyDescent="0.3">
      <c r="A91">
        <v>88</v>
      </c>
      <c r="B91">
        <v>2</v>
      </c>
      <c r="C91" t="s">
        <v>8</v>
      </c>
      <c r="D91" t="s">
        <v>9</v>
      </c>
      <c r="E91" t="s">
        <v>1774</v>
      </c>
      <c r="F91" t="s">
        <v>1775</v>
      </c>
      <c r="G91" t="s">
        <v>10</v>
      </c>
      <c r="H91" t="s">
        <v>11</v>
      </c>
      <c r="I91" t="s">
        <v>12</v>
      </c>
      <c r="J91" t="s">
        <v>13</v>
      </c>
      <c r="K91" t="s">
        <v>14</v>
      </c>
      <c r="L91" s="12">
        <v>41456</v>
      </c>
      <c r="M91">
        <f>+YEAR(TListado[[#This Row],[FECHA DE COMPRA]])</f>
        <v>2013</v>
      </c>
      <c r="N91" t="s">
        <v>5919</v>
      </c>
    </row>
    <row r="92" spans="1:14" x14ac:dyDescent="0.3">
      <c r="A92">
        <v>89</v>
      </c>
      <c r="B92">
        <v>2</v>
      </c>
      <c r="C92" t="s">
        <v>8</v>
      </c>
      <c r="D92" t="s">
        <v>15</v>
      </c>
      <c r="E92" t="s">
        <v>1776</v>
      </c>
      <c r="F92" t="s">
        <v>1777</v>
      </c>
      <c r="G92" t="s">
        <v>10</v>
      </c>
      <c r="H92" t="s">
        <v>11</v>
      </c>
      <c r="I92" t="s">
        <v>12</v>
      </c>
      <c r="J92" t="s">
        <v>16</v>
      </c>
      <c r="K92" t="s">
        <v>17</v>
      </c>
      <c r="L92" s="12">
        <v>40114</v>
      </c>
      <c r="M92">
        <f>+YEAR(TListado[[#This Row],[FECHA DE COMPRA]])</f>
        <v>2009</v>
      </c>
      <c r="N92" t="s">
        <v>5919</v>
      </c>
    </row>
    <row r="93" spans="1:14" x14ac:dyDescent="0.3">
      <c r="A93">
        <v>90</v>
      </c>
      <c r="B93">
        <v>2</v>
      </c>
      <c r="C93" t="s">
        <v>8</v>
      </c>
      <c r="D93" t="s">
        <v>18</v>
      </c>
      <c r="E93" t="s">
        <v>1778</v>
      </c>
      <c r="F93" t="s">
        <v>1779</v>
      </c>
      <c r="G93" t="s">
        <v>10</v>
      </c>
      <c r="H93" t="s">
        <v>11</v>
      </c>
      <c r="I93" t="s">
        <v>19</v>
      </c>
      <c r="J93" t="s">
        <v>20</v>
      </c>
      <c r="K93" t="s">
        <v>21</v>
      </c>
      <c r="L93" s="12">
        <v>41815</v>
      </c>
      <c r="M93">
        <f>+YEAR(TListado[[#This Row],[FECHA DE COMPRA]])</f>
        <v>2014</v>
      </c>
      <c r="N93" t="s">
        <v>5919</v>
      </c>
    </row>
    <row r="94" spans="1:14" x14ac:dyDescent="0.3">
      <c r="A94">
        <v>91</v>
      </c>
      <c r="B94">
        <v>2</v>
      </c>
      <c r="C94" t="s">
        <v>8</v>
      </c>
      <c r="D94" t="s">
        <v>22</v>
      </c>
      <c r="E94" t="s">
        <v>1780</v>
      </c>
      <c r="F94" t="s">
        <v>1781</v>
      </c>
      <c r="G94" t="s">
        <v>10</v>
      </c>
      <c r="H94" t="s">
        <v>11</v>
      </c>
      <c r="I94" t="s">
        <v>23</v>
      </c>
      <c r="J94" t="s">
        <v>24</v>
      </c>
      <c r="K94" t="s">
        <v>25</v>
      </c>
      <c r="L94" s="12">
        <v>41052</v>
      </c>
      <c r="M94">
        <f>+YEAR(TListado[[#This Row],[FECHA DE COMPRA]])</f>
        <v>2012</v>
      </c>
      <c r="N94" t="s">
        <v>5919</v>
      </c>
    </row>
    <row r="95" spans="1:14" x14ac:dyDescent="0.3">
      <c r="A95">
        <v>92</v>
      </c>
      <c r="B95">
        <v>2</v>
      </c>
      <c r="C95" t="s">
        <v>8</v>
      </c>
      <c r="D95" t="s">
        <v>26</v>
      </c>
      <c r="E95" t="s">
        <v>1782</v>
      </c>
      <c r="F95" t="s">
        <v>1783</v>
      </c>
      <c r="G95" t="s">
        <v>10</v>
      </c>
      <c r="H95" t="s">
        <v>11</v>
      </c>
      <c r="I95" t="s">
        <v>23</v>
      </c>
      <c r="J95" t="s">
        <v>27</v>
      </c>
      <c r="K95" t="s">
        <v>25</v>
      </c>
      <c r="L95" s="12">
        <v>41052</v>
      </c>
      <c r="M95">
        <f>+YEAR(TListado[[#This Row],[FECHA DE COMPRA]])</f>
        <v>2012</v>
      </c>
      <c r="N95" t="s">
        <v>5919</v>
      </c>
    </row>
    <row r="96" spans="1:14" x14ac:dyDescent="0.3">
      <c r="A96">
        <v>93</v>
      </c>
      <c r="B96">
        <v>2</v>
      </c>
      <c r="C96" t="s">
        <v>8</v>
      </c>
      <c r="D96" t="s">
        <v>28</v>
      </c>
      <c r="E96" t="s">
        <v>1784</v>
      </c>
      <c r="F96" t="s">
        <v>1785</v>
      </c>
      <c r="G96" t="s">
        <v>10</v>
      </c>
      <c r="H96" t="s">
        <v>29</v>
      </c>
      <c r="I96" t="s">
        <v>30</v>
      </c>
      <c r="J96" t="s">
        <v>31</v>
      </c>
      <c r="K96" t="s">
        <v>32</v>
      </c>
      <c r="L96" s="12">
        <v>42590</v>
      </c>
      <c r="M96">
        <f>+YEAR(TListado[[#This Row],[FECHA DE COMPRA]])</f>
        <v>2016</v>
      </c>
      <c r="N96" t="s">
        <v>5919</v>
      </c>
    </row>
    <row r="97" spans="1:14" x14ac:dyDescent="0.3">
      <c r="A97">
        <v>94</v>
      </c>
      <c r="B97">
        <v>2</v>
      </c>
      <c r="C97" t="s">
        <v>8</v>
      </c>
      <c r="D97" t="s">
        <v>33</v>
      </c>
      <c r="E97" t="s">
        <v>1786</v>
      </c>
      <c r="F97" t="s">
        <v>1787</v>
      </c>
      <c r="G97" t="s">
        <v>10</v>
      </c>
      <c r="H97" t="s">
        <v>29</v>
      </c>
      <c r="I97" t="s">
        <v>30</v>
      </c>
      <c r="J97" t="s">
        <v>34</v>
      </c>
      <c r="K97" t="s">
        <v>32</v>
      </c>
      <c r="L97" s="12">
        <v>42590</v>
      </c>
      <c r="M97">
        <f>+YEAR(TListado[[#This Row],[FECHA DE COMPRA]])</f>
        <v>2016</v>
      </c>
      <c r="N97" t="s">
        <v>5919</v>
      </c>
    </row>
    <row r="98" spans="1:14" x14ac:dyDescent="0.3">
      <c r="A98">
        <v>95</v>
      </c>
      <c r="B98">
        <v>2</v>
      </c>
      <c r="C98" t="s">
        <v>8</v>
      </c>
      <c r="D98" t="s">
        <v>35</v>
      </c>
      <c r="E98" t="s">
        <v>1788</v>
      </c>
      <c r="F98" t="s">
        <v>1789</v>
      </c>
      <c r="G98" t="s">
        <v>10</v>
      </c>
      <c r="H98" t="s">
        <v>29</v>
      </c>
      <c r="I98" t="s">
        <v>30</v>
      </c>
      <c r="J98" t="s">
        <v>36</v>
      </c>
      <c r="K98" t="s">
        <v>32</v>
      </c>
      <c r="L98" s="12">
        <v>42590</v>
      </c>
      <c r="M98">
        <f>+YEAR(TListado[[#This Row],[FECHA DE COMPRA]])</f>
        <v>2016</v>
      </c>
      <c r="N98" t="s">
        <v>5919</v>
      </c>
    </row>
    <row r="99" spans="1:14" x14ac:dyDescent="0.3">
      <c r="A99">
        <v>96</v>
      </c>
      <c r="B99">
        <v>2</v>
      </c>
      <c r="C99" t="s">
        <v>8</v>
      </c>
      <c r="D99" t="s">
        <v>37</v>
      </c>
      <c r="E99" t="s">
        <v>1790</v>
      </c>
      <c r="F99" t="s">
        <v>1791</v>
      </c>
      <c r="G99" t="s">
        <v>10</v>
      </c>
      <c r="H99" t="s">
        <v>11</v>
      </c>
      <c r="I99" t="s">
        <v>38</v>
      </c>
      <c r="J99" t="s">
        <v>39</v>
      </c>
      <c r="K99" t="s">
        <v>40</v>
      </c>
      <c r="L99" s="12">
        <v>42568</v>
      </c>
      <c r="M99">
        <f>+YEAR(TListado[[#This Row],[FECHA DE COMPRA]])</f>
        <v>2016</v>
      </c>
      <c r="N99" t="s">
        <v>5919</v>
      </c>
    </row>
    <row r="100" spans="1:14" x14ac:dyDescent="0.3">
      <c r="A100">
        <v>97</v>
      </c>
      <c r="B100">
        <v>2</v>
      </c>
      <c r="C100" t="s">
        <v>8</v>
      </c>
      <c r="D100" t="s">
        <v>41</v>
      </c>
      <c r="E100" t="s">
        <v>1792</v>
      </c>
      <c r="F100" t="s">
        <v>1793</v>
      </c>
      <c r="G100" t="s">
        <v>10</v>
      </c>
      <c r="H100" t="s">
        <v>11</v>
      </c>
      <c r="I100" t="s">
        <v>38</v>
      </c>
      <c r="J100" t="s">
        <v>42</v>
      </c>
      <c r="K100" t="s">
        <v>40</v>
      </c>
      <c r="L100" s="12">
        <v>42568</v>
      </c>
      <c r="M100">
        <f>+YEAR(TListado[[#This Row],[FECHA DE COMPRA]])</f>
        <v>2016</v>
      </c>
      <c r="N100" t="s">
        <v>5919</v>
      </c>
    </row>
    <row r="101" spans="1:14" x14ac:dyDescent="0.3">
      <c r="A101">
        <v>98</v>
      </c>
      <c r="B101">
        <v>2</v>
      </c>
      <c r="C101" t="s">
        <v>8</v>
      </c>
      <c r="D101" t="s">
        <v>43</v>
      </c>
      <c r="E101" t="s">
        <v>1794</v>
      </c>
      <c r="F101" t="s">
        <v>1795</v>
      </c>
      <c r="G101" t="s">
        <v>10</v>
      </c>
      <c r="H101" t="s">
        <v>11</v>
      </c>
      <c r="I101" t="s">
        <v>38</v>
      </c>
      <c r="J101" t="s">
        <v>44</v>
      </c>
      <c r="K101" t="s">
        <v>40</v>
      </c>
      <c r="L101" s="12">
        <v>42568</v>
      </c>
      <c r="M101">
        <f>+YEAR(TListado[[#This Row],[FECHA DE COMPRA]])</f>
        <v>2016</v>
      </c>
      <c r="N101" t="s">
        <v>5919</v>
      </c>
    </row>
    <row r="102" spans="1:14" x14ac:dyDescent="0.3">
      <c r="A102">
        <v>99</v>
      </c>
      <c r="B102">
        <v>2</v>
      </c>
      <c r="C102" t="s">
        <v>8</v>
      </c>
      <c r="D102" t="s">
        <v>45</v>
      </c>
      <c r="E102" t="s">
        <v>1796</v>
      </c>
      <c r="F102" t="s">
        <v>1797</v>
      </c>
      <c r="G102" t="s">
        <v>10</v>
      </c>
      <c r="H102" t="s">
        <v>11</v>
      </c>
      <c r="I102" t="s">
        <v>12</v>
      </c>
      <c r="J102" t="s">
        <v>46</v>
      </c>
      <c r="K102" t="s">
        <v>14</v>
      </c>
      <c r="L102" s="12">
        <v>41456</v>
      </c>
      <c r="M102">
        <f>+YEAR(TListado[[#This Row],[FECHA DE COMPRA]])</f>
        <v>2013</v>
      </c>
      <c r="N102" t="s">
        <v>5919</v>
      </c>
    </row>
    <row r="103" spans="1:14" x14ac:dyDescent="0.3">
      <c r="A103">
        <v>100</v>
      </c>
      <c r="B103">
        <v>2</v>
      </c>
      <c r="C103" t="s">
        <v>8</v>
      </c>
      <c r="D103" t="s">
        <v>47</v>
      </c>
      <c r="E103" t="s">
        <v>1798</v>
      </c>
      <c r="F103" t="s">
        <v>1799</v>
      </c>
      <c r="G103" t="s">
        <v>10</v>
      </c>
      <c r="H103" t="s">
        <v>11</v>
      </c>
      <c r="I103" t="s">
        <v>48</v>
      </c>
      <c r="J103" t="s">
        <v>49</v>
      </c>
      <c r="K103" t="s">
        <v>50</v>
      </c>
      <c r="L103" s="12">
        <v>42100</v>
      </c>
      <c r="M103">
        <f>+YEAR(TListado[[#This Row],[FECHA DE COMPRA]])</f>
        <v>2015</v>
      </c>
      <c r="N103" t="s">
        <v>5919</v>
      </c>
    </row>
    <row r="104" spans="1:14" x14ac:dyDescent="0.3">
      <c r="A104">
        <v>101</v>
      </c>
      <c r="B104">
        <v>2</v>
      </c>
      <c r="C104" t="s">
        <v>8</v>
      </c>
      <c r="D104" t="s">
        <v>51</v>
      </c>
      <c r="E104" t="s">
        <v>1800</v>
      </c>
      <c r="F104" t="s">
        <v>1801</v>
      </c>
      <c r="G104" t="s">
        <v>10</v>
      </c>
      <c r="H104" t="s">
        <v>11</v>
      </c>
      <c r="I104" t="s">
        <v>48</v>
      </c>
      <c r="J104" t="s">
        <v>52</v>
      </c>
      <c r="K104" t="s">
        <v>53</v>
      </c>
      <c r="L104" s="12">
        <v>41161</v>
      </c>
      <c r="M104">
        <f>+YEAR(TListado[[#This Row],[FECHA DE COMPRA]])</f>
        <v>2012</v>
      </c>
      <c r="N104" t="s">
        <v>5919</v>
      </c>
    </row>
    <row r="105" spans="1:14" x14ac:dyDescent="0.3">
      <c r="A105">
        <v>102</v>
      </c>
      <c r="B105">
        <v>2</v>
      </c>
      <c r="C105" t="s">
        <v>8</v>
      </c>
      <c r="D105" t="s">
        <v>54</v>
      </c>
      <c r="E105" t="s">
        <v>1802</v>
      </c>
      <c r="F105" t="s">
        <v>1803</v>
      </c>
      <c r="G105" t="s">
        <v>10</v>
      </c>
      <c r="H105" t="s">
        <v>11</v>
      </c>
      <c r="I105" t="s">
        <v>38</v>
      </c>
      <c r="J105" t="s">
        <v>55</v>
      </c>
      <c r="K105" t="s">
        <v>40</v>
      </c>
      <c r="L105" s="12">
        <v>42569</v>
      </c>
      <c r="M105">
        <f>+YEAR(TListado[[#This Row],[FECHA DE COMPRA]])</f>
        <v>2016</v>
      </c>
      <c r="N105" t="s">
        <v>5919</v>
      </c>
    </row>
    <row r="106" spans="1:14" x14ac:dyDescent="0.3">
      <c r="A106">
        <v>103</v>
      </c>
      <c r="B106">
        <v>2</v>
      </c>
      <c r="C106" t="s">
        <v>8</v>
      </c>
      <c r="D106" t="s">
        <v>56</v>
      </c>
      <c r="E106" t="s">
        <v>1804</v>
      </c>
      <c r="F106" t="s">
        <v>1805</v>
      </c>
      <c r="G106" t="s">
        <v>10</v>
      </c>
      <c r="H106" t="s">
        <v>11</v>
      </c>
      <c r="I106" t="s">
        <v>48</v>
      </c>
      <c r="J106" t="s">
        <v>57</v>
      </c>
      <c r="K106" t="s">
        <v>21</v>
      </c>
      <c r="L106" s="12">
        <v>41836</v>
      </c>
      <c r="M106">
        <f>+YEAR(TListado[[#This Row],[FECHA DE COMPRA]])</f>
        <v>2014</v>
      </c>
      <c r="N106" t="s">
        <v>5919</v>
      </c>
    </row>
    <row r="107" spans="1:14" x14ac:dyDescent="0.3">
      <c r="A107">
        <v>104</v>
      </c>
      <c r="B107">
        <v>2</v>
      </c>
      <c r="C107" t="s">
        <v>8</v>
      </c>
      <c r="D107" t="s">
        <v>58</v>
      </c>
      <c r="E107" t="s">
        <v>1806</v>
      </c>
      <c r="F107" t="s">
        <v>1807</v>
      </c>
      <c r="G107" t="s">
        <v>10</v>
      </c>
      <c r="H107" t="s">
        <v>11</v>
      </c>
      <c r="I107" t="s">
        <v>23</v>
      </c>
      <c r="J107" t="s">
        <v>59</v>
      </c>
      <c r="K107" t="s">
        <v>25</v>
      </c>
      <c r="L107" s="12">
        <v>41053</v>
      </c>
      <c r="M107">
        <f>+YEAR(TListado[[#This Row],[FECHA DE COMPRA]])</f>
        <v>2012</v>
      </c>
      <c r="N107" t="s">
        <v>5919</v>
      </c>
    </row>
    <row r="108" spans="1:14" x14ac:dyDescent="0.3">
      <c r="A108">
        <v>105</v>
      </c>
      <c r="B108">
        <v>2</v>
      </c>
      <c r="C108" t="s">
        <v>8</v>
      </c>
      <c r="D108" t="s">
        <v>60</v>
      </c>
      <c r="E108" t="s">
        <v>1808</v>
      </c>
      <c r="F108" t="s">
        <v>1809</v>
      </c>
      <c r="G108" t="s">
        <v>10</v>
      </c>
      <c r="H108" t="s">
        <v>11</v>
      </c>
      <c r="I108" t="s">
        <v>48</v>
      </c>
      <c r="J108" t="s">
        <v>61</v>
      </c>
      <c r="K108" t="s">
        <v>14</v>
      </c>
      <c r="L108" s="12">
        <v>41456</v>
      </c>
      <c r="M108">
        <f>+YEAR(TListado[[#This Row],[FECHA DE COMPRA]])</f>
        <v>2013</v>
      </c>
      <c r="N108" t="s">
        <v>5919</v>
      </c>
    </row>
    <row r="109" spans="1:14" x14ac:dyDescent="0.3">
      <c r="A109">
        <v>106</v>
      </c>
      <c r="B109">
        <v>2</v>
      </c>
      <c r="C109" t="s">
        <v>8</v>
      </c>
      <c r="D109" t="s">
        <v>62</v>
      </c>
      <c r="E109" t="s">
        <v>1810</v>
      </c>
      <c r="F109" t="s">
        <v>1811</v>
      </c>
      <c r="G109" t="s">
        <v>10</v>
      </c>
      <c r="H109" t="s">
        <v>11</v>
      </c>
      <c r="I109" t="s">
        <v>48</v>
      </c>
      <c r="J109" t="s">
        <v>63</v>
      </c>
      <c r="K109" t="s">
        <v>64</v>
      </c>
      <c r="L109" s="12">
        <v>41053</v>
      </c>
      <c r="M109">
        <f>+YEAR(TListado[[#This Row],[FECHA DE COMPRA]])</f>
        <v>2012</v>
      </c>
      <c r="N109" t="s">
        <v>5919</v>
      </c>
    </row>
    <row r="110" spans="1:14" x14ac:dyDescent="0.3">
      <c r="A110">
        <v>107</v>
      </c>
      <c r="B110">
        <v>2</v>
      </c>
      <c r="C110" t="s">
        <v>8</v>
      </c>
      <c r="D110" t="s">
        <v>65</v>
      </c>
      <c r="E110" t="s">
        <v>1812</v>
      </c>
      <c r="F110" t="s">
        <v>1813</v>
      </c>
      <c r="G110" t="s">
        <v>10</v>
      </c>
      <c r="H110" t="s">
        <v>11</v>
      </c>
      <c r="I110" t="s">
        <v>48</v>
      </c>
      <c r="J110" t="s">
        <v>66</v>
      </c>
      <c r="K110" t="s">
        <v>67</v>
      </c>
      <c r="L110" s="12">
        <v>42551</v>
      </c>
      <c r="M110">
        <f>+YEAR(TListado[[#This Row],[FECHA DE COMPRA]])</f>
        <v>2016</v>
      </c>
      <c r="N110" t="s">
        <v>5919</v>
      </c>
    </row>
    <row r="111" spans="1:14" x14ac:dyDescent="0.3">
      <c r="A111">
        <v>108</v>
      </c>
      <c r="B111">
        <v>2</v>
      </c>
      <c r="C111" t="s">
        <v>8</v>
      </c>
      <c r="D111" t="s">
        <v>68</v>
      </c>
      <c r="E111" t="s">
        <v>1814</v>
      </c>
      <c r="F111" t="s">
        <v>1815</v>
      </c>
      <c r="G111" t="s">
        <v>10</v>
      </c>
      <c r="H111" t="s">
        <v>11</v>
      </c>
      <c r="I111" t="s">
        <v>48</v>
      </c>
      <c r="J111" t="s">
        <v>69</v>
      </c>
      <c r="K111" t="s">
        <v>67</v>
      </c>
      <c r="L111" s="12">
        <v>42551</v>
      </c>
      <c r="M111">
        <f>+YEAR(TListado[[#This Row],[FECHA DE COMPRA]])</f>
        <v>2016</v>
      </c>
      <c r="N111" t="s">
        <v>5919</v>
      </c>
    </row>
    <row r="112" spans="1:14" x14ac:dyDescent="0.3">
      <c r="A112">
        <v>109</v>
      </c>
      <c r="B112">
        <v>2</v>
      </c>
      <c r="C112" t="s">
        <v>8</v>
      </c>
      <c r="D112" t="s">
        <v>70</v>
      </c>
      <c r="E112" t="s">
        <v>1816</v>
      </c>
      <c r="F112" t="s">
        <v>1817</v>
      </c>
      <c r="G112" t="s">
        <v>10</v>
      </c>
      <c r="H112" t="s">
        <v>11</v>
      </c>
      <c r="I112" t="s">
        <v>48</v>
      </c>
      <c r="J112" t="s">
        <v>71</v>
      </c>
      <c r="K112" t="s">
        <v>64</v>
      </c>
      <c r="L112" s="12">
        <v>41011</v>
      </c>
      <c r="M112">
        <f>+YEAR(TListado[[#This Row],[FECHA DE COMPRA]])</f>
        <v>2012</v>
      </c>
      <c r="N112" t="s">
        <v>5919</v>
      </c>
    </row>
    <row r="113" spans="1:14" x14ac:dyDescent="0.3">
      <c r="A113">
        <v>110</v>
      </c>
      <c r="B113">
        <v>2</v>
      </c>
      <c r="C113" t="s">
        <v>8</v>
      </c>
      <c r="D113" t="s">
        <v>72</v>
      </c>
      <c r="E113" t="s">
        <v>1818</v>
      </c>
      <c r="F113" t="s">
        <v>1819</v>
      </c>
      <c r="G113" t="s">
        <v>10</v>
      </c>
      <c r="H113" t="s">
        <v>11</v>
      </c>
      <c r="I113" t="s">
        <v>48</v>
      </c>
      <c r="J113" t="s">
        <v>73</v>
      </c>
      <c r="K113" t="s">
        <v>74</v>
      </c>
      <c r="L113" s="12">
        <v>42177</v>
      </c>
      <c r="M113">
        <f>+YEAR(TListado[[#This Row],[FECHA DE COMPRA]])</f>
        <v>2015</v>
      </c>
      <c r="N113" t="s">
        <v>5919</v>
      </c>
    </row>
    <row r="114" spans="1:14" x14ac:dyDescent="0.3">
      <c r="A114">
        <v>111</v>
      </c>
      <c r="B114">
        <v>2</v>
      </c>
      <c r="C114" t="s">
        <v>8</v>
      </c>
      <c r="D114" t="s">
        <v>75</v>
      </c>
      <c r="F114" t="s">
        <v>1820</v>
      </c>
      <c r="G114" t="s">
        <v>10</v>
      </c>
      <c r="H114" t="s">
        <v>11</v>
      </c>
      <c r="I114" t="s">
        <v>5942</v>
      </c>
      <c r="J114" t="s">
        <v>76</v>
      </c>
      <c r="K114" t="s">
        <v>77</v>
      </c>
      <c r="L114" s="12">
        <v>38289</v>
      </c>
      <c r="M114">
        <f>+YEAR(TListado[[#This Row],[FECHA DE COMPRA]])</f>
        <v>2004</v>
      </c>
      <c r="N114" t="s">
        <v>5919</v>
      </c>
    </row>
    <row r="115" spans="1:14" x14ac:dyDescent="0.3">
      <c r="A115">
        <v>112</v>
      </c>
      <c r="B115">
        <v>2</v>
      </c>
      <c r="C115" t="s">
        <v>8</v>
      </c>
      <c r="D115" t="s">
        <v>78</v>
      </c>
      <c r="E115" t="s">
        <v>1821</v>
      </c>
      <c r="F115" t="s">
        <v>1822</v>
      </c>
      <c r="G115" t="s">
        <v>10</v>
      </c>
      <c r="H115" t="s">
        <v>11</v>
      </c>
      <c r="I115" t="s">
        <v>23</v>
      </c>
      <c r="J115" t="s">
        <v>79</v>
      </c>
      <c r="K115" t="s">
        <v>25</v>
      </c>
      <c r="L115" s="12">
        <v>41052</v>
      </c>
      <c r="M115">
        <f>+YEAR(TListado[[#This Row],[FECHA DE COMPRA]])</f>
        <v>2012</v>
      </c>
      <c r="N115" t="s">
        <v>5919</v>
      </c>
    </row>
    <row r="116" spans="1:14" x14ac:dyDescent="0.3">
      <c r="A116">
        <v>113</v>
      </c>
      <c r="B116">
        <v>2</v>
      </c>
      <c r="C116" t="s">
        <v>8</v>
      </c>
      <c r="D116" t="s">
        <v>80</v>
      </c>
      <c r="E116" t="s">
        <v>1823</v>
      </c>
      <c r="F116" t="s">
        <v>1824</v>
      </c>
      <c r="G116" t="s">
        <v>10</v>
      </c>
      <c r="H116" t="s">
        <v>11</v>
      </c>
      <c r="I116" t="s">
        <v>12</v>
      </c>
      <c r="J116" t="s">
        <v>81</v>
      </c>
      <c r="K116" t="s">
        <v>82</v>
      </c>
      <c r="L116" s="12">
        <v>39864</v>
      </c>
      <c r="M116">
        <f>+YEAR(TListado[[#This Row],[FECHA DE COMPRA]])</f>
        <v>2009</v>
      </c>
      <c r="N116" t="s">
        <v>5919</v>
      </c>
    </row>
    <row r="117" spans="1:14" x14ac:dyDescent="0.3">
      <c r="A117">
        <v>114</v>
      </c>
      <c r="B117">
        <v>2</v>
      </c>
      <c r="C117" t="s">
        <v>8</v>
      </c>
      <c r="D117" t="s">
        <v>83</v>
      </c>
      <c r="E117" t="s">
        <v>1825</v>
      </c>
      <c r="F117" t="s">
        <v>1826</v>
      </c>
      <c r="G117" t="s">
        <v>10</v>
      </c>
      <c r="H117" t="s">
        <v>11</v>
      </c>
      <c r="I117" t="s">
        <v>48</v>
      </c>
      <c r="J117" t="s">
        <v>84</v>
      </c>
      <c r="K117" t="s">
        <v>85</v>
      </c>
      <c r="L117" s="12">
        <v>40823</v>
      </c>
      <c r="M117">
        <f>+YEAR(TListado[[#This Row],[FECHA DE COMPRA]])</f>
        <v>2011</v>
      </c>
      <c r="N117" t="s">
        <v>5919</v>
      </c>
    </row>
    <row r="118" spans="1:14" x14ac:dyDescent="0.3">
      <c r="A118">
        <v>115</v>
      </c>
      <c r="B118">
        <v>2</v>
      </c>
      <c r="C118" t="s">
        <v>8</v>
      </c>
      <c r="D118" t="s">
        <v>86</v>
      </c>
      <c r="E118" t="s">
        <v>1827</v>
      </c>
      <c r="F118" t="s">
        <v>1828</v>
      </c>
      <c r="G118" t="s">
        <v>10</v>
      </c>
      <c r="H118" t="s">
        <v>11</v>
      </c>
      <c r="I118" t="s">
        <v>23</v>
      </c>
      <c r="J118" t="s">
        <v>87</v>
      </c>
      <c r="K118" t="s">
        <v>88</v>
      </c>
      <c r="L118" s="12">
        <v>39875</v>
      </c>
      <c r="M118">
        <f>+YEAR(TListado[[#This Row],[FECHA DE COMPRA]])</f>
        <v>2009</v>
      </c>
      <c r="N118" t="s">
        <v>5919</v>
      </c>
    </row>
    <row r="119" spans="1:14" x14ac:dyDescent="0.3">
      <c r="A119">
        <v>116</v>
      </c>
      <c r="B119">
        <v>2</v>
      </c>
      <c r="C119" t="s">
        <v>8</v>
      </c>
      <c r="D119" t="s">
        <v>89</v>
      </c>
      <c r="E119" t="s">
        <v>1829</v>
      </c>
      <c r="F119" t="s">
        <v>1830</v>
      </c>
      <c r="G119" t="s">
        <v>10</v>
      </c>
      <c r="H119" t="s">
        <v>11</v>
      </c>
      <c r="I119" t="s">
        <v>23</v>
      </c>
      <c r="J119" t="s">
        <v>90</v>
      </c>
      <c r="K119" t="s">
        <v>14</v>
      </c>
      <c r="L119" s="12">
        <v>41457</v>
      </c>
      <c r="M119">
        <f>+YEAR(TListado[[#This Row],[FECHA DE COMPRA]])</f>
        <v>2013</v>
      </c>
      <c r="N119" t="s">
        <v>5919</v>
      </c>
    </row>
    <row r="120" spans="1:14" x14ac:dyDescent="0.3">
      <c r="A120">
        <v>117</v>
      </c>
      <c r="B120">
        <v>2</v>
      </c>
      <c r="C120" t="s">
        <v>8</v>
      </c>
      <c r="D120" t="s">
        <v>91</v>
      </c>
      <c r="E120" t="s">
        <v>1831</v>
      </c>
      <c r="F120" t="s">
        <v>1832</v>
      </c>
      <c r="G120" t="s">
        <v>10</v>
      </c>
      <c r="H120" t="s">
        <v>11</v>
      </c>
      <c r="I120" t="s">
        <v>23</v>
      </c>
      <c r="J120" t="s">
        <v>92</v>
      </c>
      <c r="K120" t="s">
        <v>93</v>
      </c>
      <c r="L120" s="12">
        <v>40242</v>
      </c>
      <c r="M120">
        <f>+YEAR(TListado[[#This Row],[FECHA DE COMPRA]])</f>
        <v>2010</v>
      </c>
      <c r="N120" t="s">
        <v>5919</v>
      </c>
    </row>
    <row r="121" spans="1:14" x14ac:dyDescent="0.3">
      <c r="A121">
        <v>118</v>
      </c>
      <c r="B121">
        <v>2</v>
      </c>
      <c r="C121" t="s">
        <v>8</v>
      </c>
      <c r="D121" t="s">
        <v>91</v>
      </c>
      <c r="E121" t="s">
        <v>1833</v>
      </c>
      <c r="F121" t="s">
        <v>1834</v>
      </c>
      <c r="G121" t="s">
        <v>10</v>
      </c>
      <c r="H121" t="s">
        <v>11</v>
      </c>
      <c r="I121" t="s">
        <v>23</v>
      </c>
      <c r="J121" t="s">
        <v>94</v>
      </c>
      <c r="K121" t="s">
        <v>95</v>
      </c>
      <c r="L121" s="12">
        <v>39886</v>
      </c>
      <c r="M121">
        <f>+YEAR(TListado[[#This Row],[FECHA DE COMPRA]])</f>
        <v>2009</v>
      </c>
      <c r="N121" t="s">
        <v>5919</v>
      </c>
    </row>
    <row r="122" spans="1:14" x14ac:dyDescent="0.3">
      <c r="A122">
        <v>119</v>
      </c>
      <c r="B122">
        <v>2</v>
      </c>
      <c r="C122" t="s">
        <v>8</v>
      </c>
      <c r="D122" t="s">
        <v>91</v>
      </c>
      <c r="E122" t="s">
        <v>1835</v>
      </c>
      <c r="F122" t="s">
        <v>1836</v>
      </c>
      <c r="G122" t="s">
        <v>10</v>
      </c>
      <c r="H122" t="s">
        <v>11</v>
      </c>
      <c r="I122" t="s">
        <v>5945</v>
      </c>
      <c r="J122" t="s">
        <v>96</v>
      </c>
      <c r="K122" t="s">
        <v>97</v>
      </c>
      <c r="L122" s="12">
        <v>39557</v>
      </c>
      <c r="M122">
        <f>+YEAR(TListado[[#This Row],[FECHA DE COMPRA]])</f>
        <v>2008</v>
      </c>
      <c r="N122" t="s">
        <v>5919</v>
      </c>
    </row>
    <row r="123" spans="1:14" x14ac:dyDescent="0.3">
      <c r="A123">
        <v>120</v>
      </c>
      <c r="B123">
        <v>2</v>
      </c>
      <c r="C123" t="s">
        <v>8</v>
      </c>
      <c r="D123" t="s">
        <v>98</v>
      </c>
      <c r="F123" t="s">
        <v>1837</v>
      </c>
      <c r="G123" t="s">
        <v>10</v>
      </c>
      <c r="H123" t="s">
        <v>11</v>
      </c>
      <c r="I123" t="s">
        <v>23</v>
      </c>
      <c r="J123" t="s">
        <v>99</v>
      </c>
      <c r="K123" t="s">
        <v>100</v>
      </c>
      <c r="L123" s="12">
        <v>40093</v>
      </c>
      <c r="M123">
        <f>+YEAR(TListado[[#This Row],[FECHA DE COMPRA]])</f>
        <v>2009</v>
      </c>
      <c r="N123" t="s">
        <v>5919</v>
      </c>
    </row>
    <row r="124" spans="1:14" x14ac:dyDescent="0.3">
      <c r="A124">
        <v>121</v>
      </c>
      <c r="B124">
        <v>2</v>
      </c>
      <c r="C124" t="s">
        <v>8</v>
      </c>
      <c r="D124" t="s">
        <v>101</v>
      </c>
      <c r="E124" t="s">
        <v>1838</v>
      </c>
      <c r="F124" t="s">
        <v>1839</v>
      </c>
      <c r="G124" t="s">
        <v>10</v>
      </c>
      <c r="H124" t="s">
        <v>11</v>
      </c>
      <c r="I124" t="s">
        <v>5945</v>
      </c>
      <c r="J124" t="s">
        <v>102</v>
      </c>
      <c r="K124" t="s">
        <v>103</v>
      </c>
      <c r="L124" s="12">
        <v>39592</v>
      </c>
      <c r="M124">
        <f>+YEAR(TListado[[#This Row],[FECHA DE COMPRA]])</f>
        <v>2008</v>
      </c>
      <c r="N124" t="s">
        <v>5919</v>
      </c>
    </row>
    <row r="125" spans="1:14" x14ac:dyDescent="0.3">
      <c r="A125">
        <v>122</v>
      </c>
      <c r="B125">
        <v>2</v>
      </c>
      <c r="C125" t="s">
        <v>8</v>
      </c>
      <c r="D125" t="s">
        <v>104</v>
      </c>
      <c r="F125" t="s">
        <v>1840</v>
      </c>
      <c r="G125" t="s">
        <v>10</v>
      </c>
      <c r="H125" t="s">
        <v>11</v>
      </c>
      <c r="I125" t="s">
        <v>23</v>
      </c>
      <c r="J125" t="s">
        <v>105</v>
      </c>
      <c r="K125" t="s">
        <v>106</v>
      </c>
      <c r="L125" s="12">
        <v>39903</v>
      </c>
      <c r="M125">
        <f>+YEAR(TListado[[#This Row],[FECHA DE COMPRA]])</f>
        <v>2009</v>
      </c>
      <c r="N125" t="s">
        <v>5919</v>
      </c>
    </row>
    <row r="126" spans="1:14" x14ac:dyDescent="0.3">
      <c r="A126">
        <v>123</v>
      </c>
      <c r="B126">
        <v>2</v>
      </c>
      <c r="C126" t="s">
        <v>8</v>
      </c>
      <c r="D126" t="s">
        <v>107</v>
      </c>
      <c r="F126" t="s">
        <v>1837</v>
      </c>
      <c r="G126" t="s">
        <v>10</v>
      </c>
      <c r="H126" t="s">
        <v>11</v>
      </c>
      <c r="I126" t="s">
        <v>23</v>
      </c>
      <c r="J126" t="s">
        <v>108</v>
      </c>
      <c r="K126" t="s">
        <v>106</v>
      </c>
      <c r="L126" s="12">
        <v>39903</v>
      </c>
      <c r="M126">
        <f>+YEAR(TListado[[#This Row],[FECHA DE COMPRA]])</f>
        <v>2009</v>
      </c>
      <c r="N126" t="s">
        <v>5919</v>
      </c>
    </row>
    <row r="127" spans="1:14" x14ac:dyDescent="0.3">
      <c r="A127">
        <v>124</v>
      </c>
      <c r="B127">
        <v>2</v>
      </c>
      <c r="C127" t="s">
        <v>8</v>
      </c>
      <c r="D127" t="s">
        <v>109</v>
      </c>
      <c r="F127" t="s">
        <v>1841</v>
      </c>
      <c r="G127" t="s">
        <v>10</v>
      </c>
      <c r="H127" t="s">
        <v>11</v>
      </c>
      <c r="I127" t="s">
        <v>5945</v>
      </c>
      <c r="J127" t="s">
        <v>110</v>
      </c>
      <c r="K127" t="s">
        <v>111</v>
      </c>
      <c r="L127" s="12">
        <v>39477</v>
      </c>
      <c r="M127">
        <f>+YEAR(TListado[[#This Row],[FECHA DE COMPRA]])</f>
        <v>2008</v>
      </c>
      <c r="N127" t="s">
        <v>5919</v>
      </c>
    </row>
    <row r="128" spans="1:14" x14ac:dyDescent="0.3">
      <c r="A128">
        <v>125</v>
      </c>
      <c r="B128">
        <v>2</v>
      </c>
      <c r="C128" t="s">
        <v>8</v>
      </c>
      <c r="D128" t="s">
        <v>91</v>
      </c>
      <c r="E128" t="s">
        <v>1842</v>
      </c>
      <c r="F128" t="s">
        <v>1843</v>
      </c>
      <c r="G128" t="s">
        <v>10</v>
      </c>
      <c r="H128" t="s">
        <v>11</v>
      </c>
      <c r="I128" t="s">
        <v>5945</v>
      </c>
      <c r="J128" t="s">
        <v>112</v>
      </c>
      <c r="K128" t="s">
        <v>97</v>
      </c>
      <c r="L128" s="12">
        <v>39557</v>
      </c>
      <c r="M128">
        <f>+YEAR(TListado[[#This Row],[FECHA DE COMPRA]])</f>
        <v>2008</v>
      </c>
      <c r="N128" t="s">
        <v>5919</v>
      </c>
    </row>
    <row r="129" spans="1:14" x14ac:dyDescent="0.3">
      <c r="A129">
        <v>126</v>
      </c>
      <c r="B129">
        <v>2</v>
      </c>
      <c r="C129" t="s">
        <v>8</v>
      </c>
      <c r="D129" t="s">
        <v>113</v>
      </c>
      <c r="E129" t="s">
        <v>1844</v>
      </c>
      <c r="F129" t="s">
        <v>1845</v>
      </c>
      <c r="G129" t="s">
        <v>10</v>
      </c>
      <c r="H129" t="s">
        <v>11</v>
      </c>
      <c r="I129" t="s">
        <v>12</v>
      </c>
      <c r="J129" t="s">
        <v>114</v>
      </c>
      <c r="K129" t="s">
        <v>82</v>
      </c>
      <c r="L129" s="12">
        <v>39898</v>
      </c>
      <c r="M129">
        <f>+YEAR(TListado[[#This Row],[FECHA DE COMPRA]])</f>
        <v>2009</v>
      </c>
      <c r="N129" t="s">
        <v>5919</v>
      </c>
    </row>
    <row r="130" spans="1:14" x14ac:dyDescent="0.3">
      <c r="A130">
        <v>127</v>
      </c>
      <c r="B130">
        <v>2</v>
      </c>
      <c r="C130" t="s">
        <v>8</v>
      </c>
      <c r="D130" t="s">
        <v>115</v>
      </c>
      <c r="E130" t="s">
        <v>1846</v>
      </c>
      <c r="F130" t="s">
        <v>1847</v>
      </c>
      <c r="G130" t="s">
        <v>10</v>
      </c>
      <c r="H130" t="s">
        <v>11</v>
      </c>
      <c r="I130" t="s">
        <v>5943</v>
      </c>
      <c r="J130" t="s">
        <v>116</v>
      </c>
      <c r="K130" t="s">
        <v>117</v>
      </c>
      <c r="L130" s="12">
        <v>39499</v>
      </c>
      <c r="M130">
        <f>+YEAR(TListado[[#This Row],[FECHA DE COMPRA]])</f>
        <v>2008</v>
      </c>
      <c r="N130" t="s">
        <v>5919</v>
      </c>
    </row>
    <row r="131" spans="1:14" x14ac:dyDescent="0.3">
      <c r="A131">
        <v>128</v>
      </c>
      <c r="B131">
        <v>2</v>
      </c>
      <c r="C131" t="s">
        <v>8</v>
      </c>
      <c r="D131" t="s">
        <v>118</v>
      </c>
      <c r="E131" t="s">
        <v>1848</v>
      </c>
      <c r="F131" t="s">
        <v>1849</v>
      </c>
      <c r="G131" t="s">
        <v>10</v>
      </c>
      <c r="H131" t="s">
        <v>11</v>
      </c>
      <c r="I131" t="s">
        <v>23</v>
      </c>
      <c r="J131" t="s">
        <v>119</v>
      </c>
      <c r="K131" t="s">
        <v>14</v>
      </c>
      <c r="L131" s="12">
        <v>41457</v>
      </c>
      <c r="M131">
        <f>+YEAR(TListado[[#This Row],[FECHA DE COMPRA]])</f>
        <v>2013</v>
      </c>
      <c r="N131" t="s">
        <v>5919</v>
      </c>
    </row>
    <row r="132" spans="1:14" x14ac:dyDescent="0.3">
      <c r="A132">
        <v>129</v>
      </c>
      <c r="B132">
        <v>2</v>
      </c>
      <c r="C132" t="s">
        <v>8</v>
      </c>
      <c r="D132" t="s">
        <v>120</v>
      </c>
      <c r="E132" t="s">
        <v>1850</v>
      </c>
      <c r="F132" t="s">
        <v>1851</v>
      </c>
      <c r="G132" t="s">
        <v>10</v>
      </c>
      <c r="H132" t="s">
        <v>11</v>
      </c>
      <c r="I132" t="s">
        <v>23</v>
      </c>
      <c r="J132" t="s">
        <v>121</v>
      </c>
      <c r="K132" t="s">
        <v>106</v>
      </c>
      <c r="L132" s="12">
        <v>39903</v>
      </c>
      <c r="M132">
        <f>+YEAR(TListado[[#This Row],[FECHA DE COMPRA]])</f>
        <v>2009</v>
      </c>
      <c r="N132" t="s">
        <v>5919</v>
      </c>
    </row>
    <row r="133" spans="1:14" x14ac:dyDescent="0.3">
      <c r="A133">
        <v>130</v>
      </c>
      <c r="B133">
        <v>2</v>
      </c>
      <c r="C133" t="s">
        <v>8</v>
      </c>
      <c r="D133" t="s">
        <v>122</v>
      </c>
      <c r="E133" t="s">
        <v>1852</v>
      </c>
      <c r="F133" t="s">
        <v>1853</v>
      </c>
      <c r="G133" t="s">
        <v>10</v>
      </c>
      <c r="H133" t="s">
        <v>11</v>
      </c>
      <c r="I133" t="s">
        <v>5944</v>
      </c>
      <c r="J133" t="s">
        <v>123</v>
      </c>
      <c r="K133" t="s">
        <v>124</v>
      </c>
      <c r="L133" s="12">
        <v>40826</v>
      </c>
      <c r="M133">
        <f>+YEAR(TListado[[#This Row],[FECHA DE COMPRA]])</f>
        <v>2011</v>
      </c>
      <c r="N133" t="s">
        <v>5919</v>
      </c>
    </row>
    <row r="134" spans="1:14" x14ac:dyDescent="0.3">
      <c r="A134">
        <v>131</v>
      </c>
      <c r="B134">
        <v>2</v>
      </c>
      <c r="C134" t="s">
        <v>8</v>
      </c>
      <c r="D134" t="s">
        <v>125</v>
      </c>
      <c r="E134" t="s">
        <v>1854</v>
      </c>
      <c r="F134" t="s">
        <v>1855</v>
      </c>
      <c r="G134" t="s">
        <v>10</v>
      </c>
      <c r="H134" t="s">
        <v>11</v>
      </c>
      <c r="I134" t="s">
        <v>12</v>
      </c>
      <c r="J134" t="s">
        <v>126</v>
      </c>
      <c r="K134" t="s">
        <v>14</v>
      </c>
      <c r="L134" s="12">
        <v>41457</v>
      </c>
      <c r="M134">
        <f>+YEAR(TListado[[#This Row],[FECHA DE COMPRA]])</f>
        <v>2013</v>
      </c>
      <c r="N134" t="s">
        <v>5919</v>
      </c>
    </row>
    <row r="135" spans="1:14" x14ac:dyDescent="0.3">
      <c r="A135">
        <v>132</v>
      </c>
      <c r="B135">
        <v>2</v>
      </c>
      <c r="C135" t="s">
        <v>8</v>
      </c>
      <c r="D135" t="s">
        <v>127</v>
      </c>
      <c r="E135" t="s">
        <v>1856</v>
      </c>
      <c r="F135" t="s">
        <v>1857</v>
      </c>
      <c r="G135" t="s">
        <v>10</v>
      </c>
      <c r="H135" t="s">
        <v>11</v>
      </c>
      <c r="I135" t="s">
        <v>5944</v>
      </c>
      <c r="J135" t="s">
        <v>128</v>
      </c>
      <c r="K135" t="s">
        <v>129</v>
      </c>
      <c r="L135" s="12">
        <v>40781</v>
      </c>
      <c r="M135">
        <f>+YEAR(TListado[[#This Row],[FECHA DE COMPRA]])</f>
        <v>2011</v>
      </c>
      <c r="N135" t="s">
        <v>5919</v>
      </c>
    </row>
    <row r="136" spans="1:14" x14ac:dyDescent="0.3">
      <c r="A136">
        <v>133</v>
      </c>
      <c r="B136">
        <v>2</v>
      </c>
      <c r="C136" t="s">
        <v>8</v>
      </c>
      <c r="D136" t="s">
        <v>130</v>
      </c>
      <c r="E136" t="s">
        <v>1858</v>
      </c>
      <c r="F136" t="s">
        <v>1859</v>
      </c>
      <c r="G136" t="s">
        <v>10</v>
      </c>
      <c r="H136" t="s">
        <v>11</v>
      </c>
      <c r="I136" t="s">
        <v>12</v>
      </c>
      <c r="J136" t="s">
        <v>131</v>
      </c>
      <c r="K136" t="s">
        <v>17</v>
      </c>
      <c r="L136" s="12">
        <v>40115</v>
      </c>
      <c r="M136">
        <f>+YEAR(TListado[[#This Row],[FECHA DE COMPRA]])</f>
        <v>2009</v>
      </c>
      <c r="N136" t="s">
        <v>5919</v>
      </c>
    </row>
    <row r="137" spans="1:14" x14ac:dyDescent="0.3">
      <c r="A137">
        <v>134</v>
      </c>
      <c r="B137">
        <v>2</v>
      </c>
      <c r="C137" t="s">
        <v>8</v>
      </c>
      <c r="D137" t="s">
        <v>132</v>
      </c>
      <c r="F137" t="s">
        <v>1860</v>
      </c>
      <c r="G137" t="s">
        <v>10</v>
      </c>
      <c r="H137" t="s">
        <v>11</v>
      </c>
      <c r="I137" t="s">
        <v>12</v>
      </c>
      <c r="J137" t="s">
        <v>133</v>
      </c>
      <c r="K137" t="s">
        <v>17</v>
      </c>
      <c r="L137" s="12">
        <v>40115</v>
      </c>
      <c r="M137">
        <f>+YEAR(TListado[[#This Row],[FECHA DE COMPRA]])</f>
        <v>2009</v>
      </c>
      <c r="N137" t="s">
        <v>5919</v>
      </c>
    </row>
    <row r="138" spans="1:14" x14ac:dyDescent="0.3">
      <c r="A138">
        <v>135</v>
      </c>
      <c r="B138">
        <v>2</v>
      </c>
      <c r="C138" t="s">
        <v>8</v>
      </c>
      <c r="D138" t="s">
        <v>134</v>
      </c>
      <c r="E138" t="s">
        <v>1861</v>
      </c>
      <c r="F138" t="s">
        <v>1862</v>
      </c>
      <c r="G138" t="s">
        <v>10</v>
      </c>
      <c r="H138" t="s">
        <v>11</v>
      </c>
      <c r="I138" t="s">
        <v>12</v>
      </c>
      <c r="J138" t="s">
        <v>135</v>
      </c>
      <c r="K138" t="s">
        <v>85</v>
      </c>
      <c r="L138" s="12">
        <v>40795</v>
      </c>
      <c r="M138">
        <f>+YEAR(TListado[[#This Row],[FECHA DE COMPRA]])</f>
        <v>2011</v>
      </c>
      <c r="N138" t="s">
        <v>5919</v>
      </c>
    </row>
    <row r="139" spans="1:14" x14ac:dyDescent="0.3">
      <c r="A139">
        <v>136</v>
      </c>
      <c r="B139">
        <v>2</v>
      </c>
      <c r="C139" t="s">
        <v>8</v>
      </c>
      <c r="D139" t="s">
        <v>136</v>
      </c>
      <c r="E139" t="s">
        <v>1863</v>
      </c>
      <c r="F139" t="s">
        <v>1864</v>
      </c>
      <c r="G139" t="s">
        <v>10</v>
      </c>
      <c r="H139" t="s">
        <v>11</v>
      </c>
      <c r="I139" t="s">
        <v>5945</v>
      </c>
      <c r="J139" t="s">
        <v>137</v>
      </c>
      <c r="K139" t="s">
        <v>138</v>
      </c>
      <c r="L139" s="12">
        <v>39244</v>
      </c>
      <c r="M139">
        <f>+YEAR(TListado[[#This Row],[FECHA DE COMPRA]])</f>
        <v>2007</v>
      </c>
      <c r="N139" t="s">
        <v>5919</v>
      </c>
    </row>
    <row r="140" spans="1:14" x14ac:dyDescent="0.3">
      <c r="A140">
        <v>137</v>
      </c>
      <c r="B140">
        <v>2</v>
      </c>
      <c r="C140" t="s">
        <v>8</v>
      </c>
      <c r="D140" t="s">
        <v>139</v>
      </c>
      <c r="E140" t="s">
        <v>1865</v>
      </c>
      <c r="F140" t="s">
        <v>1866</v>
      </c>
      <c r="G140" t="s">
        <v>10</v>
      </c>
      <c r="H140" t="s">
        <v>11</v>
      </c>
      <c r="I140" t="s">
        <v>23</v>
      </c>
      <c r="J140" t="s">
        <v>140</v>
      </c>
      <c r="K140" t="s">
        <v>141</v>
      </c>
      <c r="L140" s="12">
        <v>40519</v>
      </c>
      <c r="M140">
        <f>+YEAR(TListado[[#This Row],[FECHA DE COMPRA]])</f>
        <v>2010</v>
      </c>
      <c r="N140" t="s">
        <v>5919</v>
      </c>
    </row>
    <row r="141" spans="1:14" x14ac:dyDescent="0.3">
      <c r="A141">
        <v>138</v>
      </c>
      <c r="B141">
        <v>2</v>
      </c>
      <c r="C141" t="s">
        <v>8</v>
      </c>
      <c r="D141" t="s">
        <v>142</v>
      </c>
      <c r="E141" t="s">
        <v>1867</v>
      </c>
      <c r="F141" t="s">
        <v>1868</v>
      </c>
      <c r="G141" t="s">
        <v>10</v>
      </c>
      <c r="H141" t="s">
        <v>11</v>
      </c>
      <c r="I141" t="s">
        <v>12</v>
      </c>
      <c r="J141" t="s">
        <v>143</v>
      </c>
      <c r="K141" t="s">
        <v>64</v>
      </c>
      <c r="L141" s="12">
        <v>41012</v>
      </c>
      <c r="M141">
        <f>+YEAR(TListado[[#This Row],[FECHA DE COMPRA]])</f>
        <v>2012</v>
      </c>
      <c r="N141" t="s">
        <v>5919</v>
      </c>
    </row>
    <row r="142" spans="1:14" x14ac:dyDescent="0.3">
      <c r="A142">
        <v>139</v>
      </c>
      <c r="B142">
        <v>2</v>
      </c>
      <c r="C142" t="s">
        <v>8</v>
      </c>
      <c r="D142" t="s">
        <v>144</v>
      </c>
      <c r="E142" t="s">
        <v>1869</v>
      </c>
      <c r="F142" t="s">
        <v>1870</v>
      </c>
      <c r="G142" t="s">
        <v>10</v>
      </c>
      <c r="H142" t="s">
        <v>11</v>
      </c>
      <c r="I142" t="s">
        <v>23</v>
      </c>
      <c r="J142" t="s">
        <v>145</v>
      </c>
      <c r="K142" t="s">
        <v>146</v>
      </c>
      <c r="L142" s="12">
        <v>40276</v>
      </c>
      <c r="M142">
        <f>+YEAR(TListado[[#This Row],[FECHA DE COMPRA]])</f>
        <v>2010</v>
      </c>
      <c r="N142" t="s">
        <v>5919</v>
      </c>
    </row>
    <row r="143" spans="1:14" x14ac:dyDescent="0.3">
      <c r="A143">
        <v>140</v>
      </c>
      <c r="B143">
        <v>2</v>
      </c>
      <c r="C143" t="s">
        <v>8</v>
      </c>
      <c r="D143" t="s">
        <v>147</v>
      </c>
      <c r="E143" t="s">
        <v>1871</v>
      </c>
      <c r="F143" t="s">
        <v>1872</v>
      </c>
      <c r="G143" t="s">
        <v>10</v>
      </c>
      <c r="H143" t="s">
        <v>11</v>
      </c>
      <c r="I143" t="s">
        <v>12</v>
      </c>
      <c r="J143" t="s">
        <v>148</v>
      </c>
      <c r="K143" t="s">
        <v>85</v>
      </c>
      <c r="L143" s="12">
        <v>40795</v>
      </c>
      <c r="M143">
        <f>+YEAR(TListado[[#This Row],[FECHA DE COMPRA]])</f>
        <v>2011</v>
      </c>
      <c r="N143" t="s">
        <v>5919</v>
      </c>
    </row>
    <row r="144" spans="1:14" x14ac:dyDescent="0.3">
      <c r="A144">
        <v>141</v>
      </c>
      <c r="B144">
        <v>2</v>
      </c>
      <c r="C144" t="s">
        <v>8</v>
      </c>
      <c r="D144" t="s">
        <v>149</v>
      </c>
      <c r="E144" t="s">
        <v>1873</v>
      </c>
      <c r="F144" t="s">
        <v>1874</v>
      </c>
      <c r="G144" t="s">
        <v>10</v>
      </c>
      <c r="H144" t="s">
        <v>11</v>
      </c>
      <c r="I144" t="s">
        <v>23</v>
      </c>
      <c r="J144" t="s">
        <v>150</v>
      </c>
      <c r="K144" t="s">
        <v>146</v>
      </c>
      <c r="L144" s="12">
        <v>40276</v>
      </c>
      <c r="M144">
        <f>+YEAR(TListado[[#This Row],[FECHA DE COMPRA]])</f>
        <v>2010</v>
      </c>
      <c r="N144" t="s">
        <v>5919</v>
      </c>
    </row>
    <row r="145" spans="1:14" x14ac:dyDescent="0.3">
      <c r="A145">
        <v>142</v>
      </c>
      <c r="B145">
        <v>2</v>
      </c>
      <c r="C145" t="s">
        <v>8</v>
      </c>
      <c r="D145" t="s">
        <v>151</v>
      </c>
      <c r="F145" t="s">
        <v>1875</v>
      </c>
      <c r="G145" t="s">
        <v>10</v>
      </c>
      <c r="H145" t="s">
        <v>11</v>
      </c>
      <c r="I145" t="s">
        <v>12</v>
      </c>
      <c r="J145" t="s">
        <v>152</v>
      </c>
      <c r="K145" t="s">
        <v>82</v>
      </c>
      <c r="L145" s="12">
        <v>39898</v>
      </c>
      <c r="M145">
        <f>+YEAR(TListado[[#This Row],[FECHA DE COMPRA]])</f>
        <v>2009</v>
      </c>
      <c r="N145" t="s">
        <v>5919</v>
      </c>
    </row>
    <row r="146" spans="1:14" x14ac:dyDescent="0.3">
      <c r="A146">
        <v>143</v>
      </c>
      <c r="B146">
        <v>2</v>
      </c>
      <c r="C146" t="s">
        <v>8</v>
      </c>
      <c r="D146" t="s">
        <v>153</v>
      </c>
      <c r="E146" t="s">
        <v>1876</v>
      </c>
      <c r="F146" t="s">
        <v>1877</v>
      </c>
      <c r="G146" t="s">
        <v>10</v>
      </c>
      <c r="H146" t="s">
        <v>11</v>
      </c>
      <c r="I146" t="s">
        <v>5946</v>
      </c>
      <c r="J146" t="s">
        <v>154</v>
      </c>
      <c r="K146" t="s">
        <v>155</v>
      </c>
      <c r="L146" s="12">
        <v>40525</v>
      </c>
      <c r="M146">
        <f>+YEAR(TListado[[#This Row],[FECHA DE COMPRA]])</f>
        <v>2010</v>
      </c>
      <c r="N146" t="s">
        <v>5919</v>
      </c>
    </row>
    <row r="147" spans="1:14" x14ac:dyDescent="0.3">
      <c r="A147">
        <v>144</v>
      </c>
      <c r="B147">
        <v>2</v>
      </c>
      <c r="C147" t="s">
        <v>8</v>
      </c>
      <c r="D147" t="s">
        <v>156</v>
      </c>
      <c r="E147" t="s">
        <v>1878</v>
      </c>
      <c r="F147" t="s">
        <v>1879</v>
      </c>
      <c r="G147" t="s">
        <v>10</v>
      </c>
      <c r="H147" t="s">
        <v>11</v>
      </c>
      <c r="I147" t="s">
        <v>5941</v>
      </c>
      <c r="J147" t="s">
        <v>157</v>
      </c>
      <c r="K147" t="s">
        <v>158</v>
      </c>
      <c r="L147" s="12">
        <v>38722</v>
      </c>
      <c r="M147">
        <f>+YEAR(TListado[[#This Row],[FECHA DE COMPRA]])</f>
        <v>2006</v>
      </c>
      <c r="N147" t="s">
        <v>5919</v>
      </c>
    </row>
    <row r="148" spans="1:14" x14ac:dyDescent="0.3">
      <c r="A148">
        <v>145</v>
      </c>
      <c r="B148">
        <v>3</v>
      </c>
      <c r="C148" t="s">
        <v>8</v>
      </c>
      <c r="D148" t="s">
        <v>1186</v>
      </c>
      <c r="E148" t="s">
        <v>2662</v>
      </c>
      <c r="F148" t="s">
        <v>2663</v>
      </c>
      <c r="G148" t="s">
        <v>1187</v>
      </c>
      <c r="H148" t="s">
        <v>11</v>
      </c>
      <c r="I148" t="s">
        <v>1188</v>
      </c>
      <c r="J148" t="s">
        <v>1189</v>
      </c>
      <c r="K148" t="s">
        <v>1190</v>
      </c>
      <c r="L148" s="12">
        <v>41667</v>
      </c>
      <c r="M148">
        <f>+YEAR(TListado[[#This Row],[FECHA DE COMPRA]])</f>
        <v>2014</v>
      </c>
      <c r="N148" t="s">
        <v>5919</v>
      </c>
    </row>
    <row r="149" spans="1:14" x14ac:dyDescent="0.3">
      <c r="A149">
        <v>146</v>
      </c>
      <c r="B149">
        <v>3</v>
      </c>
      <c r="C149" t="s">
        <v>8</v>
      </c>
      <c r="D149" t="s">
        <v>1191</v>
      </c>
      <c r="E149" t="s">
        <v>2664</v>
      </c>
      <c r="F149" t="s">
        <v>2665</v>
      </c>
      <c r="G149" t="s">
        <v>1187</v>
      </c>
      <c r="H149" t="s">
        <v>11</v>
      </c>
      <c r="I149" t="s">
        <v>1188</v>
      </c>
      <c r="J149" t="s">
        <v>1192</v>
      </c>
      <c r="K149" t="s">
        <v>1193</v>
      </c>
      <c r="L149" s="12">
        <v>42774</v>
      </c>
      <c r="M149">
        <f>+YEAR(TListado[[#This Row],[FECHA DE COMPRA]])</f>
        <v>2017</v>
      </c>
      <c r="N149" t="s">
        <v>5919</v>
      </c>
    </row>
    <row r="150" spans="1:14" x14ac:dyDescent="0.3">
      <c r="A150">
        <v>147</v>
      </c>
      <c r="B150">
        <v>3</v>
      </c>
      <c r="C150" t="s">
        <v>8</v>
      </c>
      <c r="D150" t="s">
        <v>1194</v>
      </c>
      <c r="E150" t="s">
        <v>2666</v>
      </c>
      <c r="F150" t="s">
        <v>2667</v>
      </c>
      <c r="G150" t="s">
        <v>1187</v>
      </c>
      <c r="H150" t="s">
        <v>11</v>
      </c>
      <c r="I150" t="s">
        <v>1195</v>
      </c>
      <c r="J150" t="s">
        <v>1196</v>
      </c>
      <c r="K150" t="s">
        <v>1197</v>
      </c>
      <c r="L150" s="12">
        <v>42738</v>
      </c>
      <c r="M150">
        <f>+YEAR(TListado[[#This Row],[FECHA DE COMPRA]])</f>
        <v>2017</v>
      </c>
      <c r="N150" t="s">
        <v>5919</v>
      </c>
    </row>
    <row r="151" spans="1:14" x14ac:dyDescent="0.3">
      <c r="A151">
        <v>148</v>
      </c>
      <c r="B151">
        <v>3</v>
      </c>
      <c r="C151" t="s">
        <v>8</v>
      </c>
      <c r="D151" t="s">
        <v>1198</v>
      </c>
      <c r="E151" t="s">
        <v>2668</v>
      </c>
      <c r="F151" t="s">
        <v>2669</v>
      </c>
      <c r="G151" t="s">
        <v>1187</v>
      </c>
      <c r="H151" t="s">
        <v>11</v>
      </c>
      <c r="I151" t="s">
        <v>1199</v>
      </c>
      <c r="J151" t="s">
        <v>1200</v>
      </c>
      <c r="K151" t="s">
        <v>1201</v>
      </c>
      <c r="L151" s="12">
        <v>41247</v>
      </c>
      <c r="M151">
        <f>+YEAR(TListado[[#This Row],[FECHA DE COMPRA]])</f>
        <v>2012</v>
      </c>
      <c r="N151" t="s">
        <v>5919</v>
      </c>
    </row>
    <row r="152" spans="1:14" x14ac:dyDescent="0.3">
      <c r="A152">
        <v>149</v>
      </c>
      <c r="B152">
        <v>3</v>
      </c>
      <c r="C152" t="s">
        <v>8</v>
      </c>
      <c r="D152" t="s">
        <v>1202</v>
      </c>
      <c r="E152" t="s">
        <v>2670</v>
      </c>
      <c r="F152" t="s">
        <v>2671</v>
      </c>
      <c r="G152" t="s">
        <v>1187</v>
      </c>
      <c r="H152" t="s">
        <v>11</v>
      </c>
      <c r="I152" t="s">
        <v>1199</v>
      </c>
      <c r="J152" t="s">
        <v>1203</v>
      </c>
      <c r="K152" t="s">
        <v>1201</v>
      </c>
      <c r="L152" s="12">
        <v>41213</v>
      </c>
      <c r="M152">
        <f>+YEAR(TListado[[#This Row],[FECHA DE COMPRA]])</f>
        <v>2012</v>
      </c>
      <c r="N152" t="s">
        <v>5919</v>
      </c>
    </row>
    <row r="153" spans="1:14" x14ac:dyDescent="0.3">
      <c r="A153">
        <v>150</v>
      </c>
      <c r="B153">
        <v>3</v>
      </c>
      <c r="C153" t="s">
        <v>8</v>
      </c>
      <c r="D153" t="s">
        <v>1204</v>
      </c>
      <c r="E153" t="s">
        <v>2672</v>
      </c>
      <c r="F153" t="s">
        <v>2673</v>
      </c>
      <c r="G153" t="s">
        <v>1187</v>
      </c>
      <c r="H153" t="s">
        <v>11</v>
      </c>
      <c r="I153" t="s">
        <v>1199</v>
      </c>
      <c r="J153" t="s">
        <v>1205</v>
      </c>
      <c r="K153" t="s">
        <v>1206</v>
      </c>
      <c r="L153" s="12">
        <v>41961</v>
      </c>
      <c r="M153">
        <f>+YEAR(TListado[[#This Row],[FECHA DE COMPRA]])</f>
        <v>2014</v>
      </c>
      <c r="N153" t="s">
        <v>5919</v>
      </c>
    </row>
    <row r="154" spans="1:14" x14ac:dyDescent="0.3">
      <c r="A154">
        <v>151</v>
      </c>
      <c r="B154">
        <v>3</v>
      </c>
      <c r="C154" t="s">
        <v>8</v>
      </c>
      <c r="D154" t="s">
        <v>1207</v>
      </c>
      <c r="F154" t="s">
        <v>2674</v>
      </c>
      <c r="G154" t="s">
        <v>1187</v>
      </c>
      <c r="H154" t="s">
        <v>11</v>
      </c>
      <c r="I154" t="s">
        <v>1199</v>
      </c>
      <c r="J154" t="s">
        <v>1208</v>
      </c>
      <c r="K154" t="s">
        <v>1193</v>
      </c>
      <c r="L154" s="12">
        <v>42774</v>
      </c>
      <c r="M154">
        <f>+YEAR(TListado[[#This Row],[FECHA DE COMPRA]])</f>
        <v>2017</v>
      </c>
      <c r="N154" t="s">
        <v>5919</v>
      </c>
    </row>
    <row r="155" spans="1:14" x14ac:dyDescent="0.3">
      <c r="A155">
        <v>152</v>
      </c>
      <c r="B155">
        <v>3</v>
      </c>
      <c r="C155" t="s">
        <v>8</v>
      </c>
      <c r="D155" t="s">
        <v>1209</v>
      </c>
      <c r="E155" t="s">
        <v>2675</v>
      </c>
      <c r="F155" t="s">
        <v>2676</v>
      </c>
      <c r="G155" t="s">
        <v>1187</v>
      </c>
      <c r="H155" t="s">
        <v>11</v>
      </c>
      <c r="I155" t="s">
        <v>1199</v>
      </c>
      <c r="J155" t="s">
        <v>1210</v>
      </c>
      <c r="K155" t="s">
        <v>1211</v>
      </c>
      <c r="L155" s="12">
        <v>42527</v>
      </c>
      <c r="M155">
        <f>+YEAR(TListado[[#This Row],[FECHA DE COMPRA]])</f>
        <v>2016</v>
      </c>
      <c r="N155" t="s">
        <v>5919</v>
      </c>
    </row>
    <row r="156" spans="1:14" x14ac:dyDescent="0.3">
      <c r="A156">
        <v>153</v>
      </c>
      <c r="B156">
        <v>3</v>
      </c>
      <c r="C156" t="s">
        <v>8</v>
      </c>
      <c r="D156" t="s">
        <v>1212</v>
      </c>
      <c r="E156" t="s">
        <v>2677</v>
      </c>
      <c r="F156" t="s">
        <v>2678</v>
      </c>
      <c r="G156" t="s">
        <v>1187</v>
      </c>
      <c r="H156" t="s">
        <v>11</v>
      </c>
      <c r="I156" t="s">
        <v>1199</v>
      </c>
      <c r="J156" t="s">
        <v>1213</v>
      </c>
      <c r="K156" t="s">
        <v>1201</v>
      </c>
      <c r="L156" s="12">
        <v>41247</v>
      </c>
      <c r="M156">
        <f>+YEAR(TListado[[#This Row],[FECHA DE COMPRA]])</f>
        <v>2012</v>
      </c>
      <c r="N156" t="s">
        <v>5919</v>
      </c>
    </row>
    <row r="157" spans="1:14" x14ac:dyDescent="0.3">
      <c r="A157">
        <v>154</v>
      </c>
      <c r="B157">
        <v>3</v>
      </c>
      <c r="C157" t="s">
        <v>8</v>
      </c>
      <c r="D157" t="s">
        <v>1214</v>
      </c>
      <c r="E157" t="s">
        <v>2679</v>
      </c>
      <c r="F157" t="s">
        <v>2680</v>
      </c>
      <c r="G157" t="s">
        <v>1187</v>
      </c>
      <c r="H157" t="s">
        <v>11</v>
      </c>
      <c r="I157" t="s">
        <v>1199</v>
      </c>
      <c r="J157" t="s">
        <v>1215</v>
      </c>
      <c r="K157" t="s">
        <v>1201</v>
      </c>
      <c r="L157" s="12">
        <v>41213</v>
      </c>
      <c r="M157">
        <f>+YEAR(TListado[[#This Row],[FECHA DE COMPRA]])</f>
        <v>2012</v>
      </c>
      <c r="N157" t="s">
        <v>5919</v>
      </c>
    </row>
    <row r="158" spans="1:14" x14ac:dyDescent="0.3">
      <c r="A158">
        <v>155</v>
      </c>
      <c r="B158">
        <v>3</v>
      </c>
      <c r="C158" t="s">
        <v>8</v>
      </c>
      <c r="D158" t="s">
        <v>1216</v>
      </c>
      <c r="E158" t="s">
        <v>2681</v>
      </c>
      <c r="F158" t="s">
        <v>2682</v>
      </c>
      <c r="G158" t="s">
        <v>1187</v>
      </c>
      <c r="H158" t="s">
        <v>11</v>
      </c>
      <c r="I158" t="s">
        <v>1199</v>
      </c>
      <c r="J158" t="s">
        <v>1217</v>
      </c>
      <c r="K158" t="s">
        <v>1211</v>
      </c>
      <c r="L158" s="12">
        <v>42527</v>
      </c>
      <c r="M158">
        <f>+YEAR(TListado[[#This Row],[FECHA DE COMPRA]])</f>
        <v>2016</v>
      </c>
      <c r="N158" t="s">
        <v>5919</v>
      </c>
    </row>
    <row r="159" spans="1:14" x14ac:dyDescent="0.3">
      <c r="A159">
        <v>156</v>
      </c>
      <c r="B159">
        <v>3</v>
      </c>
      <c r="C159" t="s">
        <v>8</v>
      </c>
      <c r="D159" t="s">
        <v>1218</v>
      </c>
      <c r="E159" t="s">
        <v>2683</v>
      </c>
      <c r="F159" t="s">
        <v>2684</v>
      </c>
      <c r="G159" t="s">
        <v>1187</v>
      </c>
      <c r="H159" t="s">
        <v>11</v>
      </c>
      <c r="I159" t="s">
        <v>1199</v>
      </c>
      <c r="J159" t="s">
        <v>1219</v>
      </c>
      <c r="K159" t="s">
        <v>1211</v>
      </c>
      <c r="L159" s="12">
        <v>42527</v>
      </c>
      <c r="M159">
        <f>+YEAR(TListado[[#This Row],[FECHA DE COMPRA]])</f>
        <v>2016</v>
      </c>
      <c r="N159" t="s">
        <v>5919</v>
      </c>
    </row>
    <row r="160" spans="1:14" x14ac:dyDescent="0.3">
      <c r="A160">
        <v>157</v>
      </c>
      <c r="B160">
        <v>3</v>
      </c>
      <c r="C160" t="s">
        <v>8</v>
      </c>
      <c r="D160" t="s">
        <v>1220</v>
      </c>
      <c r="E160" t="s">
        <v>2685</v>
      </c>
      <c r="F160" t="s">
        <v>2686</v>
      </c>
      <c r="G160" t="s">
        <v>1187</v>
      </c>
      <c r="H160" t="s">
        <v>11</v>
      </c>
      <c r="I160" t="s">
        <v>1199</v>
      </c>
      <c r="J160" t="s">
        <v>1221</v>
      </c>
      <c r="K160" t="s">
        <v>1201</v>
      </c>
      <c r="L160" s="12">
        <v>41213</v>
      </c>
      <c r="M160">
        <f>+YEAR(TListado[[#This Row],[FECHA DE COMPRA]])</f>
        <v>2012</v>
      </c>
      <c r="N160" t="s">
        <v>5919</v>
      </c>
    </row>
    <row r="161" spans="1:14" x14ac:dyDescent="0.3">
      <c r="A161">
        <v>158</v>
      </c>
      <c r="B161">
        <v>3</v>
      </c>
      <c r="C161" t="s">
        <v>8</v>
      </c>
      <c r="D161" t="s">
        <v>1222</v>
      </c>
      <c r="E161" t="s">
        <v>2687</v>
      </c>
      <c r="F161" t="s">
        <v>2688</v>
      </c>
      <c r="G161" t="s">
        <v>1187</v>
      </c>
      <c r="H161" t="s">
        <v>11</v>
      </c>
      <c r="I161" t="s">
        <v>1199</v>
      </c>
      <c r="J161" t="s">
        <v>1223</v>
      </c>
      <c r="K161" t="s">
        <v>1201</v>
      </c>
      <c r="L161" s="12">
        <v>41213</v>
      </c>
      <c r="M161">
        <f>+YEAR(TListado[[#This Row],[FECHA DE COMPRA]])</f>
        <v>2012</v>
      </c>
      <c r="N161" t="s">
        <v>5919</v>
      </c>
    </row>
    <row r="162" spans="1:14" x14ac:dyDescent="0.3">
      <c r="A162">
        <v>159</v>
      </c>
      <c r="B162">
        <v>3</v>
      </c>
      <c r="C162" t="s">
        <v>8</v>
      </c>
      <c r="D162" t="s">
        <v>1224</v>
      </c>
      <c r="E162" t="s">
        <v>2689</v>
      </c>
      <c r="F162" t="s">
        <v>2690</v>
      </c>
      <c r="G162" t="s">
        <v>1187</v>
      </c>
      <c r="H162" t="s">
        <v>11</v>
      </c>
      <c r="I162" t="s">
        <v>1225</v>
      </c>
      <c r="J162" t="s">
        <v>1226</v>
      </c>
      <c r="K162" t="s">
        <v>1227</v>
      </c>
      <c r="L162" s="12">
        <v>42122</v>
      </c>
      <c r="M162">
        <f>+YEAR(TListado[[#This Row],[FECHA DE COMPRA]])</f>
        <v>2015</v>
      </c>
      <c r="N162" t="s">
        <v>5919</v>
      </c>
    </row>
    <row r="163" spans="1:14" x14ac:dyDescent="0.3">
      <c r="A163">
        <v>160</v>
      </c>
      <c r="B163">
        <v>3</v>
      </c>
      <c r="C163" t="s">
        <v>8</v>
      </c>
      <c r="D163" t="s">
        <v>1228</v>
      </c>
      <c r="E163" t="s">
        <v>2691</v>
      </c>
      <c r="F163" t="s">
        <v>2692</v>
      </c>
      <c r="G163" t="s">
        <v>1187</v>
      </c>
      <c r="H163" t="s">
        <v>11</v>
      </c>
      <c r="I163" t="s">
        <v>1229</v>
      </c>
      <c r="J163" t="s">
        <v>1230</v>
      </c>
      <c r="K163" t="s">
        <v>1231</v>
      </c>
      <c r="L163" s="12">
        <v>41784</v>
      </c>
      <c r="M163">
        <f>+YEAR(TListado[[#This Row],[FECHA DE COMPRA]])</f>
        <v>2014</v>
      </c>
      <c r="N163" t="s">
        <v>5919</v>
      </c>
    </row>
    <row r="164" spans="1:14" x14ac:dyDescent="0.3">
      <c r="A164">
        <v>161</v>
      </c>
      <c r="B164">
        <v>3</v>
      </c>
      <c r="C164" t="s">
        <v>8</v>
      </c>
      <c r="D164" t="s">
        <v>1232</v>
      </c>
      <c r="E164" t="s">
        <v>2693</v>
      </c>
      <c r="F164" t="s">
        <v>2694</v>
      </c>
      <c r="G164" t="s">
        <v>1187</v>
      </c>
      <c r="H164" t="s">
        <v>11</v>
      </c>
      <c r="I164" t="s">
        <v>1233</v>
      </c>
      <c r="J164" t="s">
        <v>1234</v>
      </c>
      <c r="K164" t="s">
        <v>1211</v>
      </c>
      <c r="L164" s="12">
        <v>42554</v>
      </c>
      <c r="M164">
        <f>+YEAR(TListado[[#This Row],[FECHA DE COMPRA]])</f>
        <v>2016</v>
      </c>
      <c r="N164" t="s">
        <v>5919</v>
      </c>
    </row>
    <row r="165" spans="1:14" x14ac:dyDescent="0.3">
      <c r="A165">
        <v>162</v>
      </c>
      <c r="B165">
        <v>3</v>
      </c>
      <c r="C165" t="s">
        <v>8</v>
      </c>
      <c r="D165" t="s">
        <v>1235</v>
      </c>
      <c r="E165" t="s">
        <v>2695</v>
      </c>
      <c r="F165" t="s">
        <v>2696</v>
      </c>
      <c r="G165" t="s">
        <v>1187</v>
      </c>
      <c r="H165" t="s">
        <v>11</v>
      </c>
      <c r="I165" t="s">
        <v>1188</v>
      </c>
      <c r="J165" t="s">
        <v>1236</v>
      </c>
      <c r="K165" t="s">
        <v>1237</v>
      </c>
      <c r="L165" s="12">
        <v>41479</v>
      </c>
      <c r="M165">
        <f>+YEAR(TListado[[#This Row],[FECHA DE COMPRA]])</f>
        <v>2013</v>
      </c>
      <c r="N165" t="s">
        <v>5919</v>
      </c>
    </row>
    <row r="166" spans="1:14" x14ac:dyDescent="0.3">
      <c r="A166">
        <v>163</v>
      </c>
      <c r="B166">
        <v>3</v>
      </c>
      <c r="C166" t="s">
        <v>8</v>
      </c>
      <c r="D166" t="s">
        <v>1238</v>
      </c>
      <c r="E166" t="s">
        <v>2697</v>
      </c>
      <c r="F166" t="s">
        <v>2698</v>
      </c>
      <c r="G166" t="s">
        <v>1187</v>
      </c>
      <c r="H166" t="s">
        <v>11</v>
      </c>
      <c r="I166" t="s">
        <v>1188</v>
      </c>
      <c r="J166" t="s">
        <v>1239</v>
      </c>
      <c r="K166" t="s">
        <v>1237</v>
      </c>
      <c r="L166" s="12">
        <v>41479</v>
      </c>
      <c r="M166">
        <f>+YEAR(TListado[[#This Row],[FECHA DE COMPRA]])</f>
        <v>2013</v>
      </c>
      <c r="N166" t="s">
        <v>5919</v>
      </c>
    </row>
    <row r="167" spans="1:14" x14ac:dyDescent="0.3">
      <c r="A167">
        <v>164</v>
      </c>
      <c r="B167">
        <v>3</v>
      </c>
      <c r="C167" t="s">
        <v>8</v>
      </c>
      <c r="D167" t="s">
        <v>1240</v>
      </c>
      <c r="E167" t="s">
        <v>2699</v>
      </c>
      <c r="F167" t="s">
        <v>2700</v>
      </c>
      <c r="G167" t="s">
        <v>1187</v>
      </c>
      <c r="H167" t="s">
        <v>11</v>
      </c>
      <c r="I167" t="s">
        <v>1241</v>
      </c>
      <c r="J167" t="s">
        <v>1242</v>
      </c>
      <c r="K167" t="s">
        <v>1243</v>
      </c>
      <c r="L167" s="12">
        <v>40717</v>
      </c>
      <c r="M167">
        <f>+YEAR(TListado[[#This Row],[FECHA DE COMPRA]])</f>
        <v>2011</v>
      </c>
      <c r="N167" t="s">
        <v>5919</v>
      </c>
    </row>
    <row r="168" spans="1:14" x14ac:dyDescent="0.3">
      <c r="A168">
        <v>165</v>
      </c>
      <c r="B168">
        <v>3</v>
      </c>
      <c r="C168" t="s">
        <v>8</v>
      </c>
      <c r="D168" t="s">
        <v>1244</v>
      </c>
      <c r="E168" t="s">
        <v>2701</v>
      </c>
      <c r="F168" t="s">
        <v>2702</v>
      </c>
      <c r="G168" t="s">
        <v>1187</v>
      </c>
      <c r="H168" t="s">
        <v>11</v>
      </c>
      <c r="I168" t="s">
        <v>1245</v>
      </c>
      <c r="J168" t="s">
        <v>1246</v>
      </c>
      <c r="K168" t="s">
        <v>1247</v>
      </c>
      <c r="L168" s="12">
        <v>40979</v>
      </c>
      <c r="M168">
        <f>+YEAR(TListado[[#This Row],[FECHA DE COMPRA]])</f>
        <v>2012</v>
      </c>
      <c r="N168" t="s">
        <v>5919</v>
      </c>
    </row>
    <row r="169" spans="1:14" x14ac:dyDescent="0.3">
      <c r="A169">
        <v>166</v>
      </c>
      <c r="B169">
        <v>3</v>
      </c>
      <c r="C169" t="s">
        <v>8</v>
      </c>
      <c r="D169" t="s">
        <v>1248</v>
      </c>
      <c r="E169" t="s">
        <v>2703</v>
      </c>
      <c r="F169" t="s">
        <v>2704</v>
      </c>
      <c r="G169" t="s">
        <v>1187</v>
      </c>
      <c r="H169" t="s">
        <v>11</v>
      </c>
      <c r="I169" t="s">
        <v>1199</v>
      </c>
      <c r="J169" t="s">
        <v>1249</v>
      </c>
      <c r="K169" t="s">
        <v>1201</v>
      </c>
      <c r="L169" s="12">
        <v>41246</v>
      </c>
      <c r="M169">
        <f>+YEAR(TListado[[#This Row],[FECHA DE COMPRA]])</f>
        <v>2012</v>
      </c>
      <c r="N169" t="s">
        <v>5919</v>
      </c>
    </row>
    <row r="170" spans="1:14" x14ac:dyDescent="0.3">
      <c r="A170">
        <v>167</v>
      </c>
      <c r="B170">
        <v>3</v>
      </c>
      <c r="C170" t="s">
        <v>8</v>
      </c>
      <c r="D170" t="s">
        <v>1250</v>
      </c>
      <c r="E170" t="s">
        <v>2705</v>
      </c>
      <c r="F170" t="s">
        <v>2706</v>
      </c>
      <c r="G170" t="s">
        <v>1187</v>
      </c>
      <c r="H170" t="s">
        <v>11</v>
      </c>
      <c r="I170" t="s">
        <v>1199</v>
      </c>
      <c r="J170" t="s">
        <v>1251</v>
      </c>
      <c r="K170" t="s">
        <v>1211</v>
      </c>
      <c r="L170" s="12">
        <v>42526</v>
      </c>
      <c r="M170">
        <f>+YEAR(TListado[[#This Row],[FECHA DE COMPRA]])</f>
        <v>2016</v>
      </c>
      <c r="N170" t="s">
        <v>5919</v>
      </c>
    </row>
    <row r="171" spans="1:14" x14ac:dyDescent="0.3">
      <c r="A171">
        <v>168</v>
      </c>
      <c r="B171">
        <v>3</v>
      </c>
      <c r="C171" t="s">
        <v>8</v>
      </c>
      <c r="D171" t="s">
        <v>1252</v>
      </c>
      <c r="F171" t="s">
        <v>2707</v>
      </c>
      <c r="G171" t="s">
        <v>1187</v>
      </c>
      <c r="H171" t="s">
        <v>11</v>
      </c>
      <c r="I171" t="s">
        <v>1199</v>
      </c>
      <c r="J171" t="s">
        <v>1253</v>
      </c>
      <c r="K171" t="s">
        <v>1197</v>
      </c>
      <c r="L171" s="12">
        <v>42738</v>
      </c>
      <c r="M171">
        <f>+YEAR(TListado[[#This Row],[FECHA DE COMPRA]])</f>
        <v>2017</v>
      </c>
      <c r="N171" t="s">
        <v>5919</v>
      </c>
    </row>
    <row r="172" spans="1:14" x14ac:dyDescent="0.3">
      <c r="A172">
        <v>169</v>
      </c>
      <c r="B172">
        <v>3</v>
      </c>
      <c r="C172" t="s">
        <v>8</v>
      </c>
      <c r="D172" t="s">
        <v>1254</v>
      </c>
      <c r="E172" t="s">
        <v>2708</v>
      </c>
      <c r="F172" t="s">
        <v>2709</v>
      </c>
      <c r="G172" t="s">
        <v>1187</v>
      </c>
      <c r="H172" t="s">
        <v>11</v>
      </c>
      <c r="I172" t="s">
        <v>1225</v>
      </c>
      <c r="J172" t="s">
        <v>1255</v>
      </c>
      <c r="K172" t="s">
        <v>1227</v>
      </c>
      <c r="L172" s="12">
        <v>42122</v>
      </c>
      <c r="M172">
        <f>+YEAR(TListado[[#This Row],[FECHA DE COMPRA]])</f>
        <v>2015</v>
      </c>
      <c r="N172" t="s">
        <v>5919</v>
      </c>
    </row>
    <row r="173" spans="1:14" x14ac:dyDescent="0.3">
      <c r="A173">
        <v>170</v>
      </c>
      <c r="B173">
        <v>3</v>
      </c>
      <c r="C173" t="s">
        <v>8</v>
      </c>
      <c r="D173" t="s">
        <v>1256</v>
      </c>
      <c r="E173" t="s">
        <v>2710</v>
      </c>
      <c r="F173" t="s">
        <v>2711</v>
      </c>
      <c r="G173" t="s">
        <v>1187</v>
      </c>
      <c r="H173" t="s">
        <v>11</v>
      </c>
      <c r="I173" t="s">
        <v>1257</v>
      </c>
      <c r="J173" t="s">
        <v>1258</v>
      </c>
      <c r="K173" t="s">
        <v>1259</v>
      </c>
      <c r="L173" s="12">
        <v>43031</v>
      </c>
      <c r="M173">
        <f>+YEAR(TListado[[#This Row],[FECHA DE COMPRA]])</f>
        <v>2017</v>
      </c>
      <c r="N173" t="s">
        <v>5919</v>
      </c>
    </row>
    <row r="174" spans="1:14" x14ac:dyDescent="0.3">
      <c r="A174">
        <v>171</v>
      </c>
      <c r="B174">
        <v>3</v>
      </c>
      <c r="C174" t="s">
        <v>8</v>
      </c>
      <c r="D174" t="s">
        <v>1260</v>
      </c>
      <c r="E174" t="s">
        <v>2712</v>
      </c>
      <c r="F174" t="s">
        <v>2713</v>
      </c>
      <c r="G174" t="s">
        <v>1187</v>
      </c>
      <c r="H174" t="s">
        <v>11</v>
      </c>
      <c r="I174" t="s">
        <v>1257</v>
      </c>
      <c r="J174" t="s">
        <v>1261</v>
      </c>
      <c r="K174" t="s">
        <v>1259</v>
      </c>
      <c r="L174" s="12">
        <v>43031</v>
      </c>
      <c r="M174">
        <f>+YEAR(TListado[[#This Row],[FECHA DE COMPRA]])</f>
        <v>2017</v>
      </c>
      <c r="N174" t="s">
        <v>5919</v>
      </c>
    </row>
    <row r="175" spans="1:14" x14ac:dyDescent="0.3">
      <c r="A175">
        <v>172</v>
      </c>
      <c r="B175">
        <v>3</v>
      </c>
      <c r="C175" t="s">
        <v>8</v>
      </c>
      <c r="D175" t="s">
        <v>1262</v>
      </c>
      <c r="E175" t="s">
        <v>2714</v>
      </c>
      <c r="F175" t="s">
        <v>2715</v>
      </c>
      <c r="G175" t="s">
        <v>1187</v>
      </c>
      <c r="H175" t="s">
        <v>11</v>
      </c>
      <c r="I175" t="s">
        <v>1257</v>
      </c>
      <c r="J175" t="s">
        <v>1263</v>
      </c>
      <c r="K175" t="s">
        <v>1259</v>
      </c>
      <c r="L175" s="12">
        <v>43031</v>
      </c>
      <c r="M175">
        <f>+YEAR(TListado[[#This Row],[FECHA DE COMPRA]])</f>
        <v>2017</v>
      </c>
      <c r="N175" t="s">
        <v>5919</v>
      </c>
    </row>
    <row r="176" spans="1:14" x14ac:dyDescent="0.3">
      <c r="A176">
        <v>173</v>
      </c>
      <c r="B176">
        <v>3</v>
      </c>
      <c r="C176" t="s">
        <v>8</v>
      </c>
      <c r="D176" t="s">
        <v>1264</v>
      </c>
      <c r="E176" t="s">
        <v>2716</v>
      </c>
      <c r="F176" t="s">
        <v>2717</v>
      </c>
      <c r="G176" t="s">
        <v>1187</v>
      </c>
      <c r="H176" t="s">
        <v>11</v>
      </c>
      <c r="I176" t="s">
        <v>1225</v>
      </c>
      <c r="J176" t="s">
        <v>1265</v>
      </c>
      <c r="K176" t="s">
        <v>1227</v>
      </c>
      <c r="L176" s="12">
        <v>42122</v>
      </c>
      <c r="M176">
        <f>+YEAR(TListado[[#This Row],[FECHA DE COMPRA]])</f>
        <v>2015</v>
      </c>
      <c r="N176" t="s">
        <v>5919</v>
      </c>
    </row>
    <row r="177" spans="1:14" x14ac:dyDescent="0.3">
      <c r="A177">
        <v>174</v>
      </c>
      <c r="B177">
        <v>3</v>
      </c>
      <c r="C177" t="s">
        <v>8</v>
      </c>
      <c r="D177" t="s">
        <v>1266</v>
      </c>
      <c r="E177" t="s">
        <v>2718</v>
      </c>
      <c r="F177" t="s">
        <v>2719</v>
      </c>
      <c r="G177" t="s">
        <v>1187</v>
      </c>
      <c r="H177" t="s">
        <v>11</v>
      </c>
      <c r="I177" t="s">
        <v>1229</v>
      </c>
      <c r="J177" t="s">
        <v>1267</v>
      </c>
      <c r="K177" t="s">
        <v>1268</v>
      </c>
      <c r="L177" s="12">
        <v>41070</v>
      </c>
      <c r="M177">
        <f>+YEAR(TListado[[#This Row],[FECHA DE COMPRA]])</f>
        <v>2012</v>
      </c>
      <c r="N177" t="s">
        <v>5919</v>
      </c>
    </row>
    <row r="178" spans="1:14" x14ac:dyDescent="0.3">
      <c r="A178">
        <v>175</v>
      </c>
      <c r="B178">
        <v>3</v>
      </c>
      <c r="C178" t="s">
        <v>8</v>
      </c>
      <c r="D178" t="s">
        <v>1269</v>
      </c>
      <c r="E178" t="s">
        <v>2720</v>
      </c>
      <c r="F178" t="s">
        <v>2721</v>
      </c>
      <c r="G178" t="s">
        <v>1187</v>
      </c>
      <c r="H178" t="s">
        <v>11</v>
      </c>
      <c r="I178" t="s">
        <v>1225</v>
      </c>
      <c r="J178" t="s">
        <v>1270</v>
      </c>
      <c r="K178" t="s">
        <v>1227</v>
      </c>
      <c r="L178" s="12">
        <v>42123</v>
      </c>
      <c r="M178">
        <f>+YEAR(TListado[[#This Row],[FECHA DE COMPRA]])</f>
        <v>2015</v>
      </c>
      <c r="N178" t="s">
        <v>5919</v>
      </c>
    </row>
    <row r="179" spans="1:14" x14ac:dyDescent="0.3">
      <c r="A179">
        <v>176</v>
      </c>
      <c r="B179">
        <v>3</v>
      </c>
      <c r="C179" t="s">
        <v>8</v>
      </c>
      <c r="D179" t="s">
        <v>1271</v>
      </c>
      <c r="E179" t="s">
        <v>2722</v>
      </c>
      <c r="F179" t="s">
        <v>2723</v>
      </c>
      <c r="G179" t="s">
        <v>1187</v>
      </c>
      <c r="H179" t="s">
        <v>11</v>
      </c>
      <c r="I179" t="s">
        <v>1233</v>
      </c>
      <c r="J179" t="s">
        <v>1272</v>
      </c>
      <c r="K179" t="s">
        <v>1211</v>
      </c>
      <c r="L179" s="12">
        <v>42554</v>
      </c>
      <c r="M179">
        <f>+YEAR(TListado[[#This Row],[FECHA DE COMPRA]])</f>
        <v>2016</v>
      </c>
      <c r="N179" t="s">
        <v>5919</v>
      </c>
    </row>
    <row r="180" spans="1:14" x14ac:dyDescent="0.3">
      <c r="A180">
        <v>177</v>
      </c>
      <c r="B180">
        <v>3</v>
      </c>
      <c r="C180" t="s">
        <v>8</v>
      </c>
      <c r="D180" t="s">
        <v>1273</v>
      </c>
      <c r="E180" t="s">
        <v>2724</v>
      </c>
      <c r="F180" t="s">
        <v>2725</v>
      </c>
      <c r="G180" t="s">
        <v>1187</v>
      </c>
      <c r="H180" t="s">
        <v>11</v>
      </c>
      <c r="I180" t="s">
        <v>1199</v>
      </c>
      <c r="J180" t="s">
        <v>1274</v>
      </c>
      <c r="K180" t="s">
        <v>1211</v>
      </c>
      <c r="L180" s="12">
        <v>42526</v>
      </c>
      <c r="M180">
        <f>+YEAR(TListado[[#This Row],[FECHA DE COMPRA]])</f>
        <v>2016</v>
      </c>
      <c r="N180" t="s">
        <v>5919</v>
      </c>
    </row>
    <row r="181" spans="1:14" x14ac:dyDescent="0.3">
      <c r="A181">
        <v>178</v>
      </c>
      <c r="B181">
        <v>3</v>
      </c>
      <c r="C181" t="s">
        <v>8</v>
      </c>
      <c r="D181" t="s">
        <v>1275</v>
      </c>
      <c r="E181" t="s">
        <v>2726</v>
      </c>
      <c r="F181" t="s">
        <v>2727</v>
      </c>
      <c r="G181" t="s">
        <v>1187</v>
      </c>
      <c r="H181" t="s">
        <v>11</v>
      </c>
      <c r="I181" t="s">
        <v>1257</v>
      </c>
      <c r="J181" t="s">
        <v>1276</v>
      </c>
      <c r="K181" t="s">
        <v>1259</v>
      </c>
      <c r="L181" s="12">
        <v>43030</v>
      </c>
      <c r="M181">
        <f>+YEAR(TListado[[#This Row],[FECHA DE COMPRA]])</f>
        <v>2017</v>
      </c>
      <c r="N181" t="s">
        <v>5919</v>
      </c>
    </row>
    <row r="182" spans="1:14" x14ac:dyDescent="0.3">
      <c r="A182">
        <v>179</v>
      </c>
      <c r="B182">
        <v>3</v>
      </c>
      <c r="C182" t="s">
        <v>8</v>
      </c>
      <c r="D182" t="s">
        <v>1277</v>
      </c>
      <c r="E182" t="s">
        <v>2728</v>
      </c>
      <c r="F182" t="s">
        <v>2729</v>
      </c>
      <c r="G182" t="s">
        <v>1187</v>
      </c>
      <c r="H182" t="s">
        <v>11</v>
      </c>
      <c r="I182" t="s">
        <v>1278</v>
      </c>
      <c r="J182" t="s">
        <v>1279</v>
      </c>
      <c r="K182" t="s">
        <v>1280</v>
      </c>
      <c r="L182" s="12">
        <v>42214</v>
      </c>
      <c r="M182">
        <f>+YEAR(TListado[[#This Row],[FECHA DE COMPRA]])</f>
        <v>2015</v>
      </c>
      <c r="N182" t="s">
        <v>5919</v>
      </c>
    </row>
    <row r="183" spans="1:14" x14ac:dyDescent="0.3">
      <c r="A183">
        <v>180</v>
      </c>
      <c r="B183">
        <v>3</v>
      </c>
      <c r="C183" t="s">
        <v>8</v>
      </c>
      <c r="D183" t="s">
        <v>1281</v>
      </c>
      <c r="E183" t="s">
        <v>2730</v>
      </c>
      <c r="F183" t="s">
        <v>2731</v>
      </c>
      <c r="G183" t="s">
        <v>1187</v>
      </c>
      <c r="H183" t="s">
        <v>11</v>
      </c>
      <c r="I183" t="s">
        <v>1278</v>
      </c>
      <c r="J183" t="s">
        <v>1282</v>
      </c>
      <c r="K183" t="s">
        <v>1280</v>
      </c>
      <c r="L183" s="12">
        <v>42214</v>
      </c>
      <c r="M183">
        <f>+YEAR(TListado[[#This Row],[FECHA DE COMPRA]])</f>
        <v>2015</v>
      </c>
      <c r="N183" t="s">
        <v>5919</v>
      </c>
    </row>
    <row r="184" spans="1:14" x14ac:dyDescent="0.3">
      <c r="A184">
        <v>181</v>
      </c>
      <c r="B184">
        <v>3</v>
      </c>
      <c r="C184" t="s">
        <v>8</v>
      </c>
      <c r="D184" t="s">
        <v>1283</v>
      </c>
      <c r="E184" t="s">
        <v>2732</v>
      </c>
      <c r="F184" t="s">
        <v>2733</v>
      </c>
      <c r="G184" t="s">
        <v>1187</v>
      </c>
      <c r="H184" t="s">
        <v>11</v>
      </c>
      <c r="I184" t="s">
        <v>1284</v>
      </c>
      <c r="J184" t="s">
        <v>1285</v>
      </c>
      <c r="K184" t="s">
        <v>1286</v>
      </c>
      <c r="L184" s="12">
        <v>43390</v>
      </c>
      <c r="M184">
        <f>+YEAR(TListado[[#This Row],[FECHA DE COMPRA]])</f>
        <v>2018</v>
      </c>
      <c r="N184" t="s">
        <v>5919</v>
      </c>
    </row>
    <row r="185" spans="1:14" x14ac:dyDescent="0.3">
      <c r="A185">
        <v>182</v>
      </c>
      <c r="B185">
        <v>3</v>
      </c>
      <c r="C185" t="s">
        <v>8</v>
      </c>
      <c r="D185" t="s">
        <v>1287</v>
      </c>
      <c r="E185" t="s">
        <v>2734</v>
      </c>
      <c r="F185" t="s">
        <v>2735</v>
      </c>
      <c r="G185" t="s">
        <v>1187</v>
      </c>
      <c r="H185" t="s">
        <v>11</v>
      </c>
      <c r="I185" t="s">
        <v>1288</v>
      </c>
      <c r="J185" t="s">
        <v>1289</v>
      </c>
      <c r="K185" t="s">
        <v>1290</v>
      </c>
      <c r="L185" s="12">
        <v>40829</v>
      </c>
      <c r="M185">
        <f>+YEAR(TListado[[#This Row],[FECHA DE COMPRA]])</f>
        <v>2011</v>
      </c>
      <c r="N185" t="s">
        <v>5919</v>
      </c>
    </row>
    <row r="186" spans="1:14" x14ac:dyDescent="0.3">
      <c r="A186">
        <v>183</v>
      </c>
      <c r="B186">
        <v>3</v>
      </c>
      <c r="C186" t="s">
        <v>8</v>
      </c>
      <c r="D186" t="s">
        <v>1291</v>
      </c>
      <c r="E186" t="s">
        <v>2736</v>
      </c>
      <c r="F186" t="s">
        <v>2737</v>
      </c>
      <c r="G186" t="s">
        <v>1187</v>
      </c>
      <c r="H186" t="s">
        <v>11</v>
      </c>
      <c r="I186" t="s">
        <v>1257</v>
      </c>
      <c r="J186" t="s">
        <v>1292</v>
      </c>
      <c r="K186" t="s">
        <v>1259</v>
      </c>
      <c r="L186" s="12">
        <v>43031</v>
      </c>
      <c r="M186">
        <f>+YEAR(TListado[[#This Row],[FECHA DE COMPRA]])</f>
        <v>2017</v>
      </c>
      <c r="N186" t="s">
        <v>5919</v>
      </c>
    </row>
    <row r="187" spans="1:14" x14ac:dyDescent="0.3">
      <c r="A187">
        <v>184</v>
      </c>
      <c r="B187">
        <v>3</v>
      </c>
      <c r="C187" t="s">
        <v>8</v>
      </c>
      <c r="D187" t="s">
        <v>1293</v>
      </c>
      <c r="E187" t="s">
        <v>2738</v>
      </c>
      <c r="F187" t="s">
        <v>2739</v>
      </c>
      <c r="G187" t="s">
        <v>1187</v>
      </c>
      <c r="H187" t="s">
        <v>11</v>
      </c>
      <c r="I187" t="s">
        <v>1257</v>
      </c>
      <c r="J187" t="s">
        <v>1294</v>
      </c>
      <c r="K187" t="s">
        <v>1259</v>
      </c>
      <c r="L187" s="12">
        <v>43031</v>
      </c>
      <c r="M187">
        <f>+YEAR(TListado[[#This Row],[FECHA DE COMPRA]])</f>
        <v>2017</v>
      </c>
      <c r="N187" t="s">
        <v>5919</v>
      </c>
    </row>
    <row r="188" spans="1:14" x14ac:dyDescent="0.3">
      <c r="A188">
        <v>185</v>
      </c>
      <c r="B188">
        <v>3</v>
      </c>
      <c r="C188" t="s">
        <v>8</v>
      </c>
      <c r="D188" t="s">
        <v>1295</v>
      </c>
      <c r="E188" t="s">
        <v>2740</v>
      </c>
      <c r="F188" t="s">
        <v>2741</v>
      </c>
      <c r="G188" t="s">
        <v>1187</v>
      </c>
      <c r="H188" t="s">
        <v>11</v>
      </c>
      <c r="I188" t="s">
        <v>1188</v>
      </c>
      <c r="J188" t="s">
        <v>1296</v>
      </c>
      <c r="K188" t="s">
        <v>1237</v>
      </c>
      <c r="L188" s="12">
        <v>41479</v>
      </c>
      <c r="M188">
        <f>+YEAR(TListado[[#This Row],[FECHA DE COMPRA]])</f>
        <v>2013</v>
      </c>
      <c r="N188" t="s">
        <v>5919</v>
      </c>
    </row>
    <row r="189" spans="1:14" x14ac:dyDescent="0.3">
      <c r="A189">
        <v>186</v>
      </c>
      <c r="B189">
        <v>3</v>
      </c>
      <c r="C189" t="s">
        <v>8</v>
      </c>
      <c r="D189" t="s">
        <v>1297</v>
      </c>
      <c r="E189" t="s">
        <v>2742</v>
      </c>
      <c r="F189" t="s">
        <v>2743</v>
      </c>
      <c r="G189" t="s">
        <v>1187</v>
      </c>
      <c r="H189" t="s">
        <v>11</v>
      </c>
      <c r="I189" t="s">
        <v>1233</v>
      </c>
      <c r="J189" t="s">
        <v>1298</v>
      </c>
      <c r="K189" t="s">
        <v>1211</v>
      </c>
      <c r="L189" s="12">
        <v>42555</v>
      </c>
      <c r="M189">
        <f>+YEAR(TListado[[#This Row],[FECHA DE COMPRA]])</f>
        <v>2016</v>
      </c>
      <c r="N189" t="s">
        <v>5919</v>
      </c>
    </row>
    <row r="190" spans="1:14" x14ac:dyDescent="0.3">
      <c r="A190">
        <v>187</v>
      </c>
      <c r="B190">
        <v>3</v>
      </c>
      <c r="C190" t="s">
        <v>8</v>
      </c>
      <c r="D190" t="s">
        <v>1299</v>
      </c>
      <c r="E190" t="s">
        <v>2744</v>
      </c>
      <c r="F190" t="s">
        <v>2745</v>
      </c>
      <c r="G190" t="s">
        <v>1187</v>
      </c>
      <c r="H190" t="s">
        <v>11</v>
      </c>
      <c r="I190" t="s">
        <v>1300</v>
      </c>
      <c r="J190" t="s">
        <v>1301</v>
      </c>
      <c r="K190" t="s">
        <v>1302</v>
      </c>
      <c r="L190" s="12">
        <v>43692</v>
      </c>
      <c r="M190">
        <f>+YEAR(TListado[[#This Row],[FECHA DE COMPRA]])</f>
        <v>2019</v>
      </c>
      <c r="N190" t="s">
        <v>5919</v>
      </c>
    </row>
    <row r="191" spans="1:14" x14ac:dyDescent="0.3">
      <c r="A191">
        <v>188</v>
      </c>
      <c r="B191">
        <v>3</v>
      </c>
      <c r="C191" t="s">
        <v>8</v>
      </c>
      <c r="D191" t="s">
        <v>1303</v>
      </c>
      <c r="E191" t="s">
        <v>2746</v>
      </c>
      <c r="F191" t="s">
        <v>2747</v>
      </c>
      <c r="G191" t="s">
        <v>1187</v>
      </c>
      <c r="H191" t="s">
        <v>11</v>
      </c>
      <c r="I191" t="s">
        <v>1188</v>
      </c>
      <c r="J191" t="s">
        <v>1304</v>
      </c>
      <c r="K191" t="s">
        <v>1237</v>
      </c>
      <c r="L191" s="12">
        <v>41480</v>
      </c>
      <c r="M191">
        <f>+YEAR(TListado[[#This Row],[FECHA DE COMPRA]])</f>
        <v>2013</v>
      </c>
      <c r="N191" t="s">
        <v>5919</v>
      </c>
    </row>
    <row r="192" spans="1:14" x14ac:dyDescent="0.3">
      <c r="A192">
        <v>189</v>
      </c>
      <c r="B192">
        <v>3</v>
      </c>
      <c r="C192" t="s">
        <v>8</v>
      </c>
      <c r="D192" t="s">
        <v>1305</v>
      </c>
      <c r="E192" t="s">
        <v>2748</v>
      </c>
      <c r="F192" t="s">
        <v>2749</v>
      </c>
      <c r="G192" t="s">
        <v>1187</v>
      </c>
      <c r="H192" t="s">
        <v>11</v>
      </c>
      <c r="I192" t="s">
        <v>1188</v>
      </c>
      <c r="J192" t="s">
        <v>1306</v>
      </c>
      <c r="K192" t="s">
        <v>1237</v>
      </c>
      <c r="L192" s="12">
        <v>41480</v>
      </c>
      <c r="M192">
        <f>+YEAR(TListado[[#This Row],[FECHA DE COMPRA]])</f>
        <v>2013</v>
      </c>
      <c r="N192" t="s">
        <v>5919</v>
      </c>
    </row>
    <row r="193" spans="1:14" x14ac:dyDescent="0.3">
      <c r="A193">
        <v>190</v>
      </c>
      <c r="B193">
        <v>3</v>
      </c>
      <c r="C193" t="s">
        <v>8</v>
      </c>
      <c r="D193" t="s">
        <v>1307</v>
      </c>
      <c r="E193" t="s">
        <v>2750</v>
      </c>
      <c r="F193" t="s">
        <v>2751</v>
      </c>
      <c r="G193" t="s">
        <v>1187</v>
      </c>
      <c r="H193" t="s">
        <v>11</v>
      </c>
      <c r="I193" t="s">
        <v>1188</v>
      </c>
      <c r="J193" t="s">
        <v>1308</v>
      </c>
      <c r="K193" t="s">
        <v>1237</v>
      </c>
      <c r="L193" s="12">
        <v>41479</v>
      </c>
      <c r="M193">
        <f>+YEAR(TListado[[#This Row],[FECHA DE COMPRA]])</f>
        <v>2013</v>
      </c>
      <c r="N193" t="s">
        <v>5919</v>
      </c>
    </row>
    <row r="194" spans="1:14" x14ac:dyDescent="0.3">
      <c r="A194">
        <v>191</v>
      </c>
      <c r="B194">
        <v>3</v>
      </c>
      <c r="C194" t="s">
        <v>8</v>
      </c>
      <c r="D194" t="s">
        <v>1309</v>
      </c>
      <c r="E194" t="s">
        <v>2752</v>
      </c>
      <c r="F194" t="s">
        <v>2753</v>
      </c>
      <c r="G194" t="s">
        <v>1187</v>
      </c>
      <c r="H194" t="s">
        <v>11</v>
      </c>
      <c r="I194" t="s">
        <v>1188</v>
      </c>
      <c r="J194" t="s">
        <v>1310</v>
      </c>
      <c r="K194" t="s">
        <v>1237</v>
      </c>
      <c r="L194" s="12">
        <v>41479</v>
      </c>
      <c r="M194">
        <f>+YEAR(TListado[[#This Row],[FECHA DE COMPRA]])</f>
        <v>2013</v>
      </c>
      <c r="N194" t="s">
        <v>5919</v>
      </c>
    </row>
    <row r="195" spans="1:14" x14ac:dyDescent="0.3">
      <c r="A195">
        <v>192</v>
      </c>
      <c r="B195">
        <v>3</v>
      </c>
      <c r="C195" t="s">
        <v>8</v>
      </c>
      <c r="D195" t="s">
        <v>1311</v>
      </c>
      <c r="E195" t="s">
        <v>2754</v>
      </c>
      <c r="F195" t="s">
        <v>2755</v>
      </c>
      <c r="G195" t="s">
        <v>1187</v>
      </c>
      <c r="H195" t="s">
        <v>11</v>
      </c>
      <c r="I195" t="s">
        <v>1188</v>
      </c>
      <c r="J195" t="s">
        <v>1312</v>
      </c>
      <c r="K195" t="s">
        <v>1237</v>
      </c>
      <c r="L195" s="12">
        <v>41479</v>
      </c>
      <c r="M195">
        <f>+YEAR(TListado[[#This Row],[FECHA DE COMPRA]])</f>
        <v>2013</v>
      </c>
      <c r="N195" t="s">
        <v>5919</v>
      </c>
    </row>
    <row r="196" spans="1:14" x14ac:dyDescent="0.3">
      <c r="A196">
        <v>193</v>
      </c>
      <c r="B196">
        <v>3</v>
      </c>
      <c r="C196" t="s">
        <v>8</v>
      </c>
      <c r="D196" t="s">
        <v>1313</v>
      </c>
      <c r="E196" t="s">
        <v>2756</v>
      </c>
      <c r="F196" t="s">
        <v>2757</v>
      </c>
      <c r="G196" t="s">
        <v>1187</v>
      </c>
      <c r="H196" t="s">
        <v>11</v>
      </c>
      <c r="I196" t="s">
        <v>1188</v>
      </c>
      <c r="J196" t="s">
        <v>1314</v>
      </c>
      <c r="K196" t="s">
        <v>1237</v>
      </c>
      <c r="L196" s="12">
        <v>41479</v>
      </c>
      <c r="M196">
        <f>+YEAR(TListado[[#This Row],[FECHA DE COMPRA]])</f>
        <v>2013</v>
      </c>
      <c r="N196" t="s">
        <v>5919</v>
      </c>
    </row>
    <row r="197" spans="1:14" x14ac:dyDescent="0.3">
      <c r="A197">
        <v>194</v>
      </c>
      <c r="B197">
        <v>3</v>
      </c>
      <c r="C197" t="s">
        <v>8</v>
      </c>
      <c r="D197" t="s">
        <v>1315</v>
      </c>
      <c r="E197" t="s">
        <v>2758</v>
      </c>
      <c r="F197" t="s">
        <v>2759</v>
      </c>
      <c r="G197" t="s">
        <v>1187</v>
      </c>
      <c r="H197" t="s">
        <v>11</v>
      </c>
      <c r="I197" t="s">
        <v>1316</v>
      </c>
      <c r="J197" t="s">
        <v>1317</v>
      </c>
      <c r="K197" t="s">
        <v>1318</v>
      </c>
      <c r="L197" s="12">
        <v>39826</v>
      </c>
      <c r="M197">
        <f>+YEAR(TListado[[#This Row],[FECHA DE COMPRA]])</f>
        <v>2009</v>
      </c>
      <c r="N197" t="s">
        <v>5919</v>
      </c>
    </row>
    <row r="198" spans="1:14" x14ac:dyDescent="0.3">
      <c r="A198">
        <v>195</v>
      </c>
      <c r="B198">
        <v>3</v>
      </c>
      <c r="C198" t="s">
        <v>8</v>
      </c>
      <c r="D198" t="s">
        <v>1319</v>
      </c>
      <c r="E198" t="s">
        <v>2760</v>
      </c>
      <c r="F198" t="s">
        <v>2761</v>
      </c>
      <c r="G198" t="s">
        <v>1187</v>
      </c>
      <c r="H198" t="s">
        <v>11</v>
      </c>
      <c r="I198" t="s">
        <v>1195</v>
      </c>
      <c r="J198" t="s">
        <v>1320</v>
      </c>
      <c r="K198" t="s">
        <v>1268</v>
      </c>
      <c r="L198" s="12">
        <v>41016</v>
      </c>
      <c r="M198">
        <f>+YEAR(TListado[[#This Row],[FECHA DE COMPRA]])</f>
        <v>2012</v>
      </c>
      <c r="N198" t="s">
        <v>5919</v>
      </c>
    </row>
    <row r="199" spans="1:14" x14ac:dyDescent="0.3">
      <c r="A199">
        <v>196</v>
      </c>
      <c r="B199">
        <v>3</v>
      </c>
      <c r="C199" t="s">
        <v>8</v>
      </c>
      <c r="D199" t="s">
        <v>1321</v>
      </c>
      <c r="E199" t="s">
        <v>2762</v>
      </c>
      <c r="F199" t="s">
        <v>2763</v>
      </c>
      <c r="G199" t="s">
        <v>1187</v>
      </c>
      <c r="H199" t="s">
        <v>11</v>
      </c>
      <c r="I199" t="s">
        <v>1199</v>
      </c>
      <c r="J199" t="s">
        <v>1322</v>
      </c>
      <c r="K199" t="s">
        <v>1201</v>
      </c>
      <c r="L199" s="12">
        <v>41247</v>
      </c>
      <c r="M199">
        <f>+YEAR(TListado[[#This Row],[FECHA DE COMPRA]])</f>
        <v>2012</v>
      </c>
      <c r="N199" t="s">
        <v>5919</v>
      </c>
    </row>
    <row r="200" spans="1:14" x14ac:dyDescent="0.3">
      <c r="A200">
        <v>197</v>
      </c>
      <c r="B200">
        <v>3</v>
      </c>
      <c r="C200" t="s">
        <v>8</v>
      </c>
      <c r="D200" t="s">
        <v>1323</v>
      </c>
      <c r="E200" t="s">
        <v>2764</v>
      </c>
      <c r="F200" t="s">
        <v>2765</v>
      </c>
      <c r="G200" t="s">
        <v>1187</v>
      </c>
      <c r="H200" t="s">
        <v>11</v>
      </c>
      <c r="I200" t="s">
        <v>5929</v>
      </c>
      <c r="J200" t="s">
        <v>1324</v>
      </c>
      <c r="K200" t="s">
        <v>1325</v>
      </c>
      <c r="L200" s="12">
        <v>41477</v>
      </c>
      <c r="M200">
        <f>+YEAR(TListado[[#This Row],[FECHA DE COMPRA]])</f>
        <v>2013</v>
      </c>
      <c r="N200" t="s">
        <v>5919</v>
      </c>
    </row>
    <row r="201" spans="1:14" x14ac:dyDescent="0.3">
      <c r="A201">
        <v>198</v>
      </c>
      <c r="B201">
        <v>3</v>
      </c>
      <c r="C201" t="s">
        <v>8</v>
      </c>
      <c r="D201" t="s">
        <v>1326</v>
      </c>
      <c r="E201" t="s">
        <v>2766</v>
      </c>
      <c r="F201" t="s">
        <v>2767</v>
      </c>
      <c r="G201" t="s">
        <v>1187</v>
      </c>
      <c r="H201" t="s">
        <v>11</v>
      </c>
      <c r="I201" t="s">
        <v>1229</v>
      </c>
      <c r="J201" t="s">
        <v>1327</v>
      </c>
      <c r="K201" t="s">
        <v>1231</v>
      </c>
      <c r="L201" s="12">
        <v>41784</v>
      </c>
      <c r="M201">
        <f>+YEAR(TListado[[#This Row],[FECHA DE COMPRA]])</f>
        <v>2014</v>
      </c>
      <c r="N201" t="s">
        <v>5919</v>
      </c>
    </row>
    <row r="202" spans="1:14" x14ac:dyDescent="0.3">
      <c r="A202">
        <v>199</v>
      </c>
      <c r="B202">
        <v>3</v>
      </c>
      <c r="C202" t="s">
        <v>8</v>
      </c>
      <c r="D202" t="s">
        <v>1328</v>
      </c>
      <c r="E202" t="s">
        <v>2768</v>
      </c>
      <c r="F202" t="s">
        <v>2769</v>
      </c>
      <c r="G202" t="s">
        <v>1187</v>
      </c>
      <c r="H202" t="s">
        <v>11</v>
      </c>
      <c r="I202" t="s">
        <v>1229</v>
      </c>
      <c r="J202" t="s">
        <v>1329</v>
      </c>
      <c r="K202" t="s">
        <v>1237</v>
      </c>
      <c r="L202" s="12">
        <v>41480</v>
      </c>
      <c r="M202">
        <f>+YEAR(TListado[[#This Row],[FECHA DE COMPRA]])</f>
        <v>2013</v>
      </c>
      <c r="N202" t="s">
        <v>5919</v>
      </c>
    </row>
    <row r="203" spans="1:14" x14ac:dyDescent="0.3">
      <c r="A203">
        <v>200</v>
      </c>
      <c r="B203">
        <v>3</v>
      </c>
      <c r="C203" t="s">
        <v>8</v>
      </c>
      <c r="D203" t="s">
        <v>1330</v>
      </c>
      <c r="E203" t="s">
        <v>2770</v>
      </c>
      <c r="F203" t="s">
        <v>2771</v>
      </c>
      <c r="G203" t="s">
        <v>1187</v>
      </c>
      <c r="H203" t="s">
        <v>11</v>
      </c>
      <c r="I203" t="s">
        <v>5925</v>
      </c>
      <c r="J203" t="s">
        <v>1331</v>
      </c>
      <c r="K203" t="s">
        <v>1332</v>
      </c>
      <c r="L203" s="12">
        <v>39463</v>
      </c>
      <c r="M203">
        <f>+YEAR(TListado[[#This Row],[FECHA DE COMPRA]])</f>
        <v>2008</v>
      </c>
      <c r="N203" t="s">
        <v>5919</v>
      </c>
    </row>
    <row r="204" spans="1:14" x14ac:dyDescent="0.3">
      <c r="A204">
        <v>201</v>
      </c>
      <c r="B204">
        <v>3</v>
      </c>
      <c r="C204" t="s">
        <v>8</v>
      </c>
      <c r="D204" t="s">
        <v>1333</v>
      </c>
      <c r="E204" t="s">
        <v>2772</v>
      </c>
      <c r="F204" t="s">
        <v>2773</v>
      </c>
      <c r="G204" t="s">
        <v>1187</v>
      </c>
      <c r="H204" t="s">
        <v>11</v>
      </c>
      <c r="I204" t="s">
        <v>5924</v>
      </c>
      <c r="J204" t="s">
        <v>1334</v>
      </c>
      <c r="K204" t="s">
        <v>1335</v>
      </c>
      <c r="L204" s="12">
        <v>38097</v>
      </c>
      <c r="M204">
        <f>+YEAR(TListado[[#This Row],[FECHA DE COMPRA]])</f>
        <v>2004</v>
      </c>
      <c r="N204" t="s">
        <v>5919</v>
      </c>
    </row>
    <row r="205" spans="1:14" x14ac:dyDescent="0.3">
      <c r="A205">
        <v>202</v>
      </c>
      <c r="B205">
        <v>3</v>
      </c>
      <c r="C205" t="s">
        <v>8</v>
      </c>
      <c r="D205" t="s">
        <v>1336</v>
      </c>
      <c r="E205" t="s">
        <v>2774</v>
      </c>
      <c r="F205" t="s">
        <v>2775</v>
      </c>
      <c r="G205" t="s">
        <v>1187</v>
      </c>
      <c r="H205" t="s">
        <v>11</v>
      </c>
      <c r="I205" t="s">
        <v>5924</v>
      </c>
      <c r="J205" t="s">
        <v>1337</v>
      </c>
      <c r="K205" t="s">
        <v>1338</v>
      </c>
      <c r="L205" s="12">
        <v>37977</v>
      </c>
      <c r="M205">
        <f>+YEAR(TListado[[#This Row],[FECHA DE COMPRA]])</f>
        <v>2003</v>
      </c>
      <c r="N205" t="s">
        <v>5919</v>
      </c>
    </row>
    <row r="206" spans="1:14" x14ac:dyDescent="0.3">
      <c r="A206">
        <v>203</v>
      </c>
      <c r="B206">
        <v>3</v>
      </c>
      <c r="C206" t="s">
        <v>8</v>
      </c>
      <c r="D206" t="s">
        <v>1339</v>
      </c>
      <c r="E206" t="s">
        <v>2776</v>
      </c>
      <c r="F206" t="s">
        <v>2777</v>
      </c>
      <c r="G206" t="s">
        <v>1187</v>
      </c>
      <c r="H206" t="s">
        <v>11</v>
      </c>
      <c r="I206" t="s">
        <v>1316</v>
      </c>
      <c r="J206" t="s">
        <v>1340</v>
      </c>
      <c r="K206" t="s">
        <v>1318</v>
      </c>
      <c r="L206" s="12">
        <v>39826</v>
      </c>
      <c r="M206">
        <f>+YEAR(TListado[[#This Row],[FECHA DE COMPRA]])</f>
        <v>2009</v>
      </c>
      <c r="N206" t="s">
        <v>5919</v>
      </c>
    </row>
    <row r="207" spans="1:14" x14ac:dyDescent="0.3">
      <c r="A207">
        <v>204</v>
      </c>
      <c r="B207">
        <v>3</v>
      </c>
      <c r="C207" t="s">
        <v>8</v>
      </c>
      <c r="D207" t="s">
        <v>1341</v>
      </c>
      <c r="E207" t="s">
        <v>2778</v>
      </c>
      <c r="F207" t="s">
        <v>2779</v>
      </c>
      <c r="G207" t="s">
        <v>1187</v>
      </c>
      <c r="H207" t="s">
        <v>11</v>
      </c>
      <c r="I207" t="s">
        <v>5925</v>
      </c>
      <c r="J207" t="s">
        <v>1342</v>
      </c>
      <c r="K207" t="s">
        <v>1343</v>
      </c>
      <c r="L207" s="12">
        <v>38387</v>
      </c>
      <c r="M207">
        <f>+YEAR(TListado[[#This Row],[FECHA DE COMPRA]])</f>
        <v>2005</v>
      </c>
      <c r="N207" t="s">
        <v>5919</v>
      </c>
    </row>
    <row r="208" spans="1:14" x14ac:dyDescent="0.3">
      <c r="A208">
        <v>205</v>
      </c>
      <c r="B208">
        <v>3</v>
      </c>
      <c r="C208" t="s">
        <v>8</v>
      </c>
      <c r="D208" t="s">
        <v>1344</v>
      </c>
      <c r="F208" t="s">
        <v>2780</v>
      </c>
      <c r="G208" t="s">
        <v>1187</v>
      </c>
      <c r="H208" t="s">
        <v>11</v>
      </c>
      <c r="I208" t="s">
        <v>5928</v>
      </c>
      <c r="J208" t="s">
        <v>1345</v>
      </c>
      <c r="K208" t="s">
        <v>1346</v>
      </c>
      <c r="L208" s="12">
        <v>40779</v>
      </c>
      <c r="M208">
        <f>+YEAR(TListado[[#This Row],[FECHA DE COMPRA]])</f>
        <v>2011</v>
      </c>
      <c r="N208" t="s">
        <v>5919</v>
      </c>
    </row>
    <row r="209" spans="1:14" x14ac:dyDescent="0.3">
      <c r="A209">
        <v>206</v>
      </c>
      <c r="B209">
        <v>3</v>
      </c>
      <c r="C209" t="s">
        <v>8</v>
      </c>
      <c r="D209" t="s">
        <v>1347</v>
      </c>
      <c r="F209" t="s">
        <v>2781</v>
      </c>
      <c r="G209" t="s">
        <v>1187</v>
      </c>
      <c r="H209" t="s">
        <v>11</v>
      </c>
      <c r="I209" t="s">
        <v>1316</v>
      </c>
      <c r="J209" t="s">
        <v>1348</v>
      </c>
      <c r="K209" t="s">
        <v>1318</v>
      </c>
      <c r="L209" s="12">
        <v>39825</v>
      </c>
      <c r="M209">
        <f>+YEAR(TListado[[#This Row],[FECHA DE COMPRA]])</f>
        <v>2009</v>
      </c>
      <c r="N209" t="s">
        <v>5919</v>
      </c>
    </row>
    <row r="210" spans="1:14" x14ac:dyDescent="0.3">
      <c r="A210">
        <v>207</v>
      </c>
      <c r="B210">
        <v>3</v>
      </c>
      <c r="C210" t="s">
        <v>8</v>
      </c>
      <c r="D210" t="s">
        <v>1349</v>
      </c>
      <c r="F210" t="s">
        <v>2782</v>
      </c>
      <c r="G210" t="s">
        <v>1187</v>
      </c>
      <c r="H210" t="s">
        <v>11</v>
      </c>
      <c r="I210" t="s">
        <v>1316</v>
      </c>
      <c r="J210" t="s">
        <v>1350</v>
      </c>
      <c r="K210" t="s">
        <v>1318</v>
      </c>
      <c r="L210" s="12">
        <v>39826</v>
      </c>
      <c r="M210">
        <f>+YEAR(TListado[[#This Row],[FECHA DE COMPRA]])</f>
        <v>2009</v>
      </c>
      <c r="N210" t="s">
        <v>5919</v>
      </c>
    </row>
    <row r="211" spans="1:14" x14ac:dyDescent="0.3">
      <c r="A211">
        <v>208</v>
      </c>
      <c r="B211">
        <v>3</v>
      </c>
      <c r="C211" t="s">
        <v>8</v>
      </c>
      <c r="D211" t="s">
        <v>1351</v>
      </c>
      <c r="F211" t="s">
        <v>2783</v>
      </c>
      <c r="G211" t="s">
        <v>1187</v>
      </c>
      <c r="H211" t="s">
        <v>11</v>
      </c>
      <c r="I211" t="s">
        <v>1316</v>
      </c>
      <c r="J211" t="s">
        <v>1352</v>
      </c>
      <c r="K211" t="s">
        <v>1318</v>
      </c>
      <c r="L211" s="12">
        <v>39826</v>
      </c>
      <c r="M211">
        <f>+YEAR(TListado[[#This Row],[FECHA DE COMPRA]])</f>
        <v>2009</v>
      </c>
      <c r="N211" t="s">
        <v>5919</v>
      </c>
    </row>
    <row r="212" spans="1:14" x14ac:dyDescent="0.3">
      <c r="A212">
        <v>209</v>
      </c>
      <c r="B212">
        <v>3</v>
      </c>
      <c r="C212" t="s">
        <v>8</v>
      </c>
      <c r="D212" t="s">
        <v>1353</v>
      </c>
      <c r="F212" t="s">
        <v>2784</v>
      </c>
      <c r="G212" t="s">
        <v>1187</v>
      </c>
      <c r="H212" t="s">
        <v>11</v>
      </c>
      <c r="I212" t="s">
        <v>1316</v>
      </c>
      <c r="J212" t="s">
        <v>1354</v>
      </c>
      <c r="K212" t="s">
        <v>1355</v>
      </c>
      <c r="L212" s="12">
        <v>40129</v>
      </c>
      <c r="M212">
        <f>+YEAR(TListado[[#This Row],[FECHA DE COMPRA]])</f>
        <v>2009</v>
      </c>
      <c r="N212" t="s">
        <v>5919</v>
      </c>
    </row>
    <row r="213" spans="1:14" x14ac:dyDescent="0.3">
      <c r="A213">
        <v>210</v>
      </c>
      <c r="B213">
        <v>3</v>
      </c>
      <c r="C213" t="s">
        <v>8</v>
      </c>
      <c r="D213" t="s">
        <v>1356</v>
      </c>
      <c r="F213" t="s">
        <v>2785</v>
      </c>
      <c r="G213" t="s">
        <v>1187</v>
      </c>
      <c r="H213" t="s">
        <v>11</v>
      </c>
      <c r="I213" t="s">
        <v>1316</v>
      </c>
      <c r="J213" t="s">
        <v>1357</v>
      </c>
      <c r="K213" t="s">
        <v>1318</v>
      </c>
      <c r="L213" s="12">
        <v>39826</v>
      </c>
      <c r="M213">
        <f>+YEAR(TListado[[#This Row],[FECHA DE COMPRA]])</f>
        <v>2009</v>
      </c>
      <c r="N213" t="s">
        <v>5919</v>
      </c>
    </row>
    <row r="214" spans="1:14" x14ac:dyDescent="0.3">
      <c r="A214">
        <v>211</v>
      </c>
      <c r="B214">
        <v>3</v>
      </c>
      <c r="C214" t="s">
        <v>8</v>
      </c>
      <c r="D214" t="s">
        <v>1358</v>
      </c>
      <c r="F214" t="s">
        <v>2786</v>
      </c>
      <c r="G214" t="s">
        <v>1187</v>
      </c>
      <c r="H214" t="s">
        <v>11</v>
      </c>
      <c r="I214" t="s">
        <v>1316</v>
      </c>
      <c r="J214" t="s">
        <v>1359</v>
      </c>
      <c r="K214" t="s">
        <v>1318</v>
      </c>
      <c r="L214" s="12">
        <v>39826</v>
      </c>
      <c r="M214">
        <f>+YEAR(TListado[[#This Row],[FECHA DE COMPRA]])</f>
        <v>2009</v>
      </c>
      <c r="N214" t="s">
        <v>5919</v>
      </c>
    </row>
    <row r="215" spans="1:14" x14ac:dyDescent="0.3">
      <c r="A215">
        <v>212</v>
      </c>
      <c r="B215">
        <v>3</v>
      </c>
      <c r="C215" t="s">
        <v>8</v>
      </c>
      <c r="D215" t="s">
        <v>1360</v>
      </c>
      <c r="E215" t="s">
        <v>2787</v>
      </c>
      <c r="F215" t="s">
        <v>2788</v>
      </c>
      <c r="G215" t="s">
        <v>1187</v>
      </c>
      <c r="H215" t="s">
        <v>11</v>
      </c>
      <c r="I215" t="s">
        <v>1199</v>
      </c>
      <c r="J215" t="s">
        <v>1361</v>
      </c>
      <c r="K215" t="s">
        <v>1201</v>
      </c>
      <c r="L215" s="12">
        <v>41247</v>
      </c>
      <c r="M215">
        <f>+YEAR(TListado[[#This Row],[FECHA DE COMPRA]])</f>
        <v>2012</v>
      </c>
      <c r="N215" t="s">
        <v>5919</v>
      </c>
    </row>
    <row r="216" spans="1:14" x14ac:dyDescent="0.3">
      <c r="A216">
        <v>213</v>
      </c>
      <c r="B216">
        <v>3</v>
      </c>
      <c r="C216" t="s">
        <v>8</v>
      </c>
      <c r="D216" t="s">
        <v>1362</v>
      </c>
      <c r="F216" t="s">
        <v>2789</v>
      </c>
      <c r="G216" t="s">
        <v>1187</v>
      </c>
      <c r="H216" t="s">
        <v>11</v>
      </c>
      <c r="I216" t="s">
        <v>1316</v>
      </c>
      <c r="J216" t="s">
        <v>1363</v>
      </c>
      <c r="K216" t="s">
        <v>1318</v>
      </c>
      <c r="L216" s="12">
        <v>39826</v>
      </c>
      <c r="M216">
        <f>+YEAR(TListado[[#This Row],[FECHA DE COMPRA]])</f>
        <v>2009</v>
      </c>
      <c r="N216" t="s">
        <v>5919</v>
      </c>
    </row>
    <row r="217" spans="1:14" x14ac:dyDescent="0.3">
      <c r="A217">
        <v>214</v>
      </c>
      <c r="B217">
        <v>3</v>
      </c>
      <c r="C217" t="s">
        <v>8</v>
      </c>
      <c r="D217" t="s">
        <v>1364</v>
      </c>
      <c r="E217" t="s">
        <v>2790</v>
      </c>
      <c r="F217" t="s">
        <v>2791</v>
      </c>
      <c r="G217" t="s">
        <v>1187</v>
      </c>
      <c r="H217" t="s">
        <v>11</v>
      </c>
      <c r="I217" t="s">
        <v>1199</v>
      </c>
      <c r="J217" t="s">
        <v>1365</v>
      </c>
      <c r="K217" t="s">
        <v>1201</v>
      </c>
      <c r="L217" s="12">
        <v>41213</v>
      </c>
      <c r="M217">
        <f>+YEAR(TListado[[#This Row],[FECHA DE COMPRA]])</f>
        <v>2012</v>
      </c>
      <c r="N217" t="s">
        <v>5919</v>
      </c>
    </row>
    <row r="218" spans="1:14" x14ac:dyDescent="0.3">
      <c r="A218">
        <v>215</v>
      </c>
      <c r="B218">
        <v>3</v>
      </c>
      <c r="C218" t="s">
        <v>8</v>
      </c>
      <c r="D218" t="s">
        <v>1366</v>
      </c>
      <c r="F218" t="s">
        <v>2792</v>
      </c>
      <c r="G218" t="s">
        <v>1187</v>
      </c>
      <c r="H218" t="s">
        <v>29</v>
      </c>
      <c r="I218" t="s">
        <v>5930</v>
      </c>
      <c r="J218" t="s">
        <v>1367</v>
      </c>
      <c r="K218" t="s">
        <v>1368</v>
      </c>
      <c r="L218" s="12">
        <v>39402</v>
      </c>
      <c r="M218">
        <f>+YEAR(TListado[[#This Row],[FECHA DE COMPRA]])</f>
        <v>2007</v>
      </c>
      <c r="N218" t="s">
        <v>5919</v>
      </c>
    </row>
    <row r="219" spans="1:14" x14ac:dyDescent="0.3">
      <c r="A219">
        <v>216</v>
      </c>
      <c r="B219">
        <v>3</v>
      </c>
      <c r="C219" t="s">
        <v>8</v>
      </c>
      <c r="D219" t="s">
        <v>1369</v>
      </c>
      <c r="E219" t="s">
        <v>2793</v>
      </c>
      <c r="F219" t="s">
        <v>2794</v>
      </c>
      <c r="G219" t="s">
        <v>1187</v>
      </c>
      <c r="H219" t="s">
        <v>11</v>
      </c>
      <c r="I219" t="s">
        <v>5928</v>
      </c>
      <c r="J219" t="s">
        <v>1370</v>
      </c>
      <c r="K219" t="s">
        <v>1346</v>
      </c>
      <c r="L219" s="12">
        <v>40779</v>
      </c>
      <c r="M219">
        <f>+YEAR(TListado[[#This Row],[FECHA DE COMPRA]])</f>
        <v>2011</v>
      </c>
      <c r="N219" t="s">
        <v>5919</v>
      </c>
    </row>
    <row r="220" spans="1:14" x14ac:dyDescent="0.3">
      <c r="A220">
        <v>217</v>
      </c>
      <c r="B220">
        <v>3</v>
      </c>
      <c r="C220" t="s">
        <v>8</v>
      </c>
      <c r="D220" t="s">
        <v>1371</v>
      </c>
      <c r="F220" t="s">
        <v>2795</v>
      </c>
      <c r="G220" t="s">
        <v>1187</v>
      </c>
      <c r="H220" t="s">
        <v>11</v>
      </c>
      <c r="I220" t="s">
        <v>5929</v>
      </c>
      <c r="J220" t="s">
        <v>1372</v>
      </c>
      <c r="K220" t="s">
        <v>1346</v>
      </c>
      <c r="L220" s="12">
        <v>40779</v>
      </c>
      <c r="M220">
        <f>+YEAR(TListado[[#This Row],[FECHA DE COMPRA]])</f>
        <v>2011</v>
      </c>
      <c r="N220" t="s">
        <v>5919</v>
      </c>
    </row>
    <row r="221" spans="1:14" x14ac:dyDescent="0.3">
      <c r="A221">
        <v>218</v>
      </c>
      <c r="B221">
        <v>3</v>
      </c>
      <c r="C221" t="s">
        <v>8</v>
      </c>
      <c r="D221" t="s">
        <v>1373</v>
      </c>
      <c r="E221" t="s">
        <v>2796</v>
      </c>
      <c r="F221" t="s">
        <v>2797</v>
      </c>
      <c r="G221" t="s">
        <v>1187</v>
      </c>
      <c r="H221" t="s">
        <v>11</v>
      </c>
      <c r="I221" t="s">
        <v>5922</v>
      </c>
      <c r="J221" t="s">
        <v>1374</v>
      </c>
      <c r="K221" t="s">
        <v>1375</v>
      </c>
      <c r="L221" s="12">
        <v>39790</v>
      </c>
      <c r="M221">
        <f>+YEAR(TListado[[#This Row],[FECHA DE COMPRA]])</f>
        <v>2008</v>
      </c>
      <c r="N221" t="s">
        <v>5919</v>
      </c>
    </row>
    <row r="222" spans="1:14" x14ac:dyDescent="0.3">
      <c r="A222">
        <v>219</v>
      </c>
      <c r="B222">
        <v>3</v>
      </c>
      <c r="C222" t="s">
        <v>8</v>
      </c>
      <c r="D222" t="s">
        <v>1376</v>
      </c>
      <c r="F222" t="s">
        <v>2798</v>
      </c>
      <c r="G222" t="s">
        <v>1187</v>
      </c>
      <c r="H222" t="s">
        <v>29</v>
      </c>
      <c r="I222" t="s">
        <v>5930</v>
      </c>
      <c r="J222" t="s">
        <v>1377</v>
      </c>
      <c r="K222" t="s">
        <v>1368</v>
      </c>
      <c r="L222" s="12">
        <v>39402</v>
      </c>
      <c r="M222">
        <f>+YEAR(TListado[[#This Row],[FECHA DE COMPRA]])</f>
        <v>2007</v>
      </c>
      <c r="N222" t="s">
        <v>5919</v>
      </c>
    </row>
    <row r="223" spans="1:14" x14ac:dyDescent="0.3">
      <c r="A223">
        <v>220</v>
      </c>
      <c r="B223">
        <v>3</v>
      </c>
      <c r="C223" t="s">
        <v>8</v>
      </c>
      <c r="D223" t="s">
        <v>1378</v>
      </c>
      <c r="E223" t="s">
        <v>2799</v>
      </c>
      <c r="F223" t="s">
        <v>2800</v>
      </c>
      <c r="G223" t="s">
        <v>1187</v>
      </c>
      <c r="H223" t="s">
        <v>11</v>
      </c>
      <c r="I223" t="s">
        <v>5928</v>
      </c>
      <c r="J223" t="s">
        <v>1379</v>
      </c>
      <c r="K223" t="s">
        <v>1346</v>
      </c>
      <c r="L223" s="12">
        <v>40779</v>
      </c>
      <c r="M223">
        <f>+YEAR(TListado[[#This Row],[FECHA DE COMPRA]])</f>
        <v>2011</v>
      </c>
      <c r="N223" t="s">
        <v>5919</v>
      </c>
    </row>
    <row r="224" spans="1:14" x14ac:dyDescent="0.3">
      <c r="A224">
        <v>221</v>
      </c>
      <c r="B224">
        <v>3</v>
      </c>
      <c r="C224" t="s">
        <v>8</v>
      </c>
      <c r="D224" t="s">
        <v>1380</v>
      </c>
      <c r="F224" t="s">
        <v>2801</v>
      </c>
      <c r="G224" t="s">
        <v>1187</v>
      </c>
      <c r="H224" t="s">
        <v>11</v>
      </c>
      <c r="I224" t="s">
        <v>1316</v>
      </c>
      <c r="J224" t="s">
        <v>1381</v>
      </c>
      <c r="K224" t="s">
        <v>1355</v>
      </c>
      <c r="L224" s="12">
        <v>40129</v>
      </c>
      <c r="M224">
        <f>+YEAR(TListado[[#This Row],[FECHA DE COMPRA]])</f>
        <v>2009</v>
      </c>
      <c r="N224" t="s">
        <v>5919</v>
      </c>
    </row>
    <row r="225" spans="1:14" x14ac:dyDescent="0.3">
      <c r="A225">
        <v>222</v>
      </c>
      <c r="B225">
        <v>3</v>
      </c>
      <c r="C225" t="s">
        <v>8</v>
      </c>
      <c r="D225" t="s">
        <v>1382</v>
      </c>
      <c r="F225" t="s">
        <v>2802</v>
      </c>
      <c r="G225" t="s">
        <v>1187</v>
      </c>
      <c r="H225" t="s">
        <v>11</v>
      </c>
      <c r="I225" t="s">
        <v>1316</v>
      </c>
      <c r="J225" t="s">
        <v>1383</v>
      </c>
      <c r="K225" t="s">
        <v>1355</v>
      </c>
      <c r="L225" s="12">
        <v>40129</v>
      </c>
      <c r="M225">
        <f>+YEAR(TListado[[#This Row],[FECHA DE COMPRA]])</f>
        <v>2009</v>
      </c>
      <c r="N225" t="s">
        <v>5919</v>
      </c>
    </row>
    <row r="226" spans="1:14" x14ac:dyDescent="0.3">
      <c r="A226">
        <v>223</v>
      </c>
      <c r="B226">
        <v>3</v>
      </c>
      <c r="C226" t="s">
        <v>8</v>
      </c>
      <c r="D226" t="s">
        <v>1380</v>
      </c>
      <c r="F226" t="s">
        <v>2803</v>
      </c>
      <c r="G226" t="s">
        <v>1187</v>
      </c>
      <c r="H226" t="s">
        <v>11</v>
      </c>
      <c r="I226" t="s">
        <v>1316</v>
      </c>
      <c r="J226" t="s">
        <v>1384</v>
      </c>
      <c r="K226" t="s">
        <v>1318</v>
      </c>
      <c r="L226" s="12">
        <v>39826</v>
      </c>
      <c r="M226">
        <f>+YEAR(TListado[[#This Row],[FECHA DE COMPRA]])</f>
        <v>2009</v>
      </c>
      <c r="N226" t="s">
        <v>5919</v>
      </c>
    </row>
    <row r="227" spans="1:14" x14ac:dyDescent="0.3">
      <c r="A227">
        <v>224</v>
      </c>
      <c r="B227">
        <v>3</v>
      </c>
      <c r="C227" t="s">
        <v>8</v>
      </c>
      <c r="D227" t="s">
        <v>1385</v>
      </c>
      <c r="E227" t="s">
        <v>2804</v>
      </c>
      <c r="F227" t="s">
        <v>2805</v>
      </c>
      <c r="G227" t="s">
        <v>1187</v>
      </c>
      <c r="H227" t="s">
        <v>11</v>
      </c>
      <c r="I227" t="s">
        <v>1199</v>
      </c>
      <c r="J227" t="s">
        <v>1386</v>
      </c>
      <c r="K227" t="s">
        <v>1201</v>
      </c>
      <c r="L227" s="12">
        <v>41213</v>
      </c>
      <c r="M227">
        <f>+YEAR(TListado[[#This Row],[FECHA DE COMPRA]])</f>
        <v>2012</v>
      </c>
      <c r="N227" t="s">
        <v>5919</v>
      </c>
    </row>
    <row r="228" spans="1:14" x14ac:dyDescent="0.3">
      <c r="A228">
        <v>225</v>
      </c>
      <c r="B228">
        <v>3</v>
      </c>
      <c r="C228" t="s">
        <v>8</v>
      </c>
      <c r="D228" t="s">
        <v>1315</v>
      </c>
      <c r="F228" t="s">
        <v>2806</v>
      </c>
      <c r="G228" t="s">
        <v>1187</v>
      </c>
      <c r="H228" t="s">
        <v>29</v>
      </c>
      <c r="I228" t="s">
        <v>5930</v>
      </c>
      <c r="J228" t="s">
        <v>1387</v>
      </c>
      <c r="K228" t="s">
        <v>1368</v>
      </c>
      <c r="L228" s="12">
        <v>39402</v>
      </c>
      <c r="M228">
        <f>+YEAR(TListado[[#This Row],[FECHA DE COMPRA]])</f>
        <v>2007</v>
      </c>
      <c r="N228" t="s">
        <v>5919</v>
      </c>
    </row>
    <row r="229" spans="1:14" x14ac:dyDescent="0.3">
      <c r="A229">
        <v>226</v>
      </c>
      <c r="B229">
        <v>3</v>
      </c>
      <c r="C229" t="s">
        <v>8</v>
      </c>
      <c r="D229" t="s">
        <v>1388</v>
      </c>
      <c r="E229" t="s">
        <v>2807</v>
      </c>
      <c r="F229" t="s">
        <v>2808</v>
      </c>
      <c r="G229" t="s">
        <v>1187</v>
      </c>
      <c r="H229" t="s">
        <v>11</v>
      </c>
      <c r="I229" t="s">
        <v>1316</v>
      </c>
      <c r="J229" t="s">
        <v>1389</v>
      </c>
      <c r="K229" t="s">
        <v>1318</v>
      </c>
      <c r="L229" s="12">
        <v>39826</v>
      </c>
      <c r="M229">
        <f>+YEAR(TListado[[#This Row],[FECHA DE COMPRA]])</f>
        <v>2009</v>
      </c>
      <c r="N229" t="s">
        <v>5919</v>
      </c>
    </row>
    <row r="230" spans="1:14" x14ac:dyDescent="0.3">
      <c r="A230">
        <v>227</v>
      </c>
      <c r="B230">
        <v>3</v>
      </c>
      <c r="C230" t="s">
        <v>8</v>
      </c>
      <c r="D230" t="s">
        <v>1390</v>
      </c>
      <c r="E230" t="s">
        <v>2809</v>
      </c>
      <c r="F230" t="s">
        <v>2810</v>
      </c>
      <c r="G230" t="s">
        <v>1187</v>
      </c>
      <c r="H230" t="s">
        <v>11</v>
      </c>
      <c r="I230" t="s">
        <v>5925</v>
      </c>
      <c r="J230" t="s">
        <v>1391</v>
      </c>
      <c r="K230" t="s">
        <v>1343</v>
      </c>
      <c r="L230" s="12">
        <v>38387</v>
      </c>
      <c r="M230">
        <f>+YEAR(TListado[[#This Row],[FECHA DE COMPRA]])</f>
        <v>2005</v>
      </c>
      <c r="N230" t="s">
        <v>5919</v>
      </c>
    </row>
    <row r="231" spans="1:14" x14ac:dyDescent="0.3">
      <c r="A231">
        <v>228</v>
      </c>
      <c r="B231">
        <v>3</v>
      </c>
      <c r="C231" t="s">
        <v>8</v>
      </c>
      <c r="D231" t="s">
        <v>1392</v>
      </c>
      <c r="E231" t="s">
        <v>2811</v>
      </c>
      <c r="F231" t="s">
        <v>2812</v>
      </c>
      <c r="G231" t="s">
        <v>1187</v>
      </c>
      <c r="H231" t="s">
        <v>11</v>
      </c>
      <c r="I231" t="s">
        <v>1316</v>
      </c>
      <c r="J231" t="s">
        <v>1393</v>
      </c>
      <c r="K231" t="s">
        <v>1318</v>
      </c>
      <c r="L231" s="12">
        <v>39826</v>
      </c>
      <c r="M231">
        <f>+YEAR(TListado[[#This Row],[FECHA DE COMPRA]])</f>
        <v>2009</v>
      </c>
      <c r="N231" t="s">
        <v>5919</v>
      </c>
    </row>
    <row r="232" spans="1:14" x14ac:dyDescent="0.3">
      <c r="A232">
        <v>229</v>
      </c>
      <c r="B232">
        <v>3</v>
      </c>
      <c r="C232" t="s">
        <v>8</v>
      </c>
      <c r="D232" t="s">
        <v>1394</v>
      </c>
      <c r="F232" t="s">
        <v>2813</v>
      </c>
      <c r="G232" t="s">
        <v>1187</v>
      </c>
      <c r="H232" t="s">
        <v>11</v>
      </c>
      <c r="I232" t="s">
        <v>1316</v>
      </c>
      <c r="J232" t="s">
        <v>1395</v>
      </c>
      <c r="K232" t="s">
        <v>1355</v>
      </c>
      <c r="L232" s="12">
        <v>40129</v>
      </c>
      <c r="M232">
        <f>+YEAR(TListado[[#This Row],[FECHA DE COMPRA]])</f>
        <v>2009</v>
      </c>
      <c r="N232" t="s">
        <v>5919</v>
      </c>
    </row>
    <row r="233" spans="1:14" x14ac:dyDescent="0.3">
      <c r="A233">
        <v>230</v>
      </c>
      <c r="B233">
        <v>3</v>
      </c>
      <c r="C233" t="s">
        <v>8</v>
      </c>
      <c r="D233" t="s">
        <v>1396</v>
      </c>
      <c r="E233" t="s">
        <v>2814</v>
      </c>
      <c r="F233" t="s">
        <v>2815</v>
      </c>
      <c r="G233" t="s">
        <v>1187</v>
      </c>
      <c r="H233" t="s">
        <v>11</v>
      </c>
      <c r="I233" t="s">
        <v>1316</v>
      </c>
      <c r="J233" t="s">
        <v>1397</v>
      </c>
      <c r="K233" t="s">
        <v>1318</v>
      </c>
      <c r="L233" s="12">
        <v>39826</v>
      </c>
      <c r="M233">
        <f>+YEAR(TListado[[#This Row],[FECHA DE COMPRA]])</f>
        <v>2009</v>
      </c>
      <c r="N233" t="s">
        <v>5919</v>
      </c>
    </row>
    <row r="234" spans="1:14" x14ac:dyDescent="0.3">
      <c r="A234">
        <v>231</v>
      </c>
      <c r="B234">
        <v>3</v>
      </c>
      <c r="C234" t="s">
        <v>8</v>
      </c>
      <c r="D234" t="s">
        <v>1398</v>
      </c>
      <c r="E234" t="s">
        <v>2816</v>
      </c>
      <c r="F234" t="s">
        <v>2817</v>
      </c>
      <c r="G234" t="s">
        <v>1187</v>
      </c>
      <c r="H234" t="s">
        <v>11</v>
      </c>
      <c r="I234" t="s">
        <v>5929</v>
      </c>
      <c r="J234" t="s">
        <v>1399</v>
      </c>
      <c r="K234" t="s">
        <v>1346</v>
      </c>
      <c r="L234" s="12">
        <v>40779</v>
      </c>
      <c r="M234">
        <f>+YEAR(TListado[[#This Row],[FECHA DE COMPRA]])</f>
        <v>2011</v>
      </c>
      <c r="N234" t="s">
        <v>5919</v>
      </c>
    </row>
    <row r="235" spans="1:14" x14ac:dyDescent="0.3">
      <c r="A235">
        <v>232</v>
      </c>
      <c r="B235">
        <v>3</v>
      </c>
      <c r="C235" t="s">
        <v>8</v>
      </c>
      <c r="D235" t="s">
        <v>1400</v>
      </c>
      <c r="E235" t="s">
        <v>2818</v>
      </c>
      <c r="F235" t="s">
        <v>2819</v>
      </c>
      <c r="G235" t="s">
        <v>1187</v>
      </c>
      <c r="H235" t="s">
        <v>11</v>
      </c>
      <c r="I235" t="s">
        <v>5927</v>
      </c>
      <c r="J235" t="s">
        <v>1401</v>
      </c>
      <c r="K235" t="s">
        <v>1402</v>
      </c>
      <c r="L235" s="12">
        <v>39646</v>
      </c>
      <c r="M235">
        <f>+YEAR(TListado[[#This Row],[FECHA DE COMPRA]])</f>
        <v>2008</v>
      </c>
      <c r="N235" t="s">
        <v>5919</v>
      </c>
    </row>
    <row r="236" spans="1:14" x14ac:dyDescent="0.3">
      <c r="A236">
        <v>233</v>
      </c>
      <c r="B236">
        <v>3</v>
      </c>
      <c r="C236" t="s">
        <v>8</v>
      </c>
      <c r="D236" t="s">
        <v>1403</v>
      </c>
      <c r="E236" t="s">
        <v>2820</v>
      </c>
      <c r="F236" t="s">
        <v>2821</v>
      </c>
      <c r="G236" t="s">
        <v>1187</v>
      </c>
      <c r="H236" t="s">
        <v>11</v>
      </c>
      <c r="I236" t="s">
        <v>5940</v>
      </c>
      <c r="J236" t="s">
        <v>1404</v>
      </c>
      <c r="K236" t="s">
        <v>1405</v>
      </c>
      <c r="L236" s="12">
        <v>41907</v>
      </c>
      <c r="M236">
        <f>+YEAR(TListado[[#This Row],[FECHA DE COMPRA]])</f>
        <v>2014</v>
      </c>
      <c r="N236" t="s">
        <v>5919</v>
      </c>
    </row>
    <row r="237" spans="1:14" x14ac:dyDescent="0.3">
      <c r="A237">
        <v>234</v>
      </c>
      <c r="B237">
        <v>3</v>
      </c>
      <c r="C237" t="s">
        <v>8</v>
      </c>
      <c r="D237" t="s">
        <v>1406</v>
      </c>
      <c r="E237" t="s">
        <v>2822</v>
      </c>
      <c r="F237" t="s">
        <v>2823</v>
      </c>
      <c r="G237" t="s">
        <v>1187</v>
      </c>
      <c r="H237" t="s">
        <v>11</v>
      </c>
      <c r="I237" t="s">
        <v>1229</v>
      </c>
      <c r="J237" t="s">
        <v>1407</v>
      </c>
      <c r="K237" t="s">
        <v>1268</v>
      </c>
      <c r="L237" s="12">
        <v>41071</v>
      </c>
      <c r="M237">
        <f>+YEAR(TListado[[#This Row],[FECHA DE COMPRA]])</f>
        <v>2012</v>
      </c>
      <c r="N237" t="s">
        <v>5919</v>
      </c>
    </row>
    <row r="238" spans="1:14" x14ac:dyDescent="0.3">
      <c r="A238">
        <v>235</v>
      </c>
      <c r="B238">
        <v>3</v>
      </c>
      <c r="C238" t="s">
        <v>8</v>
      </c>
      <c r="D238" t="s">
        <v>1408</v>
      </c>
      <c r="F238" t="s">
        <v>2824</v>
      </c>
      <c r="G238" t="s">
        <v>1187</v>
      </c>
      <c r="H238" t="s">
        <v>11</v>
      </c>
      <c r="I238" t="s">
        <v>5925</v>
      </c>
      <c r="J238" t="s">
        <v>1409</v>
      </c>
      <c r="K238" t="s">
        <v>1410</v>
      </c>
      <c r="L238" s="12">
        <v>38705</v>
      </c>
      <c r="M238">
        <f>+YEAR(TListado[[#This Row],[FECHA DE COMPRA]])</f>
        <v>2005</v>
      </c>
      <c r="N238" t="s">
        <v>5919</v>
      </c>
    </row>
    <row r="239" spans="1:14" x14ac:dyDescent="0.3">
      <c r="A239">
        <v>236</v>
      </c>
      <c r="B239">
        <v>3</v>
      </c>
      <c r="C239" t="s">
        <v>8</v>
      </c>
      <c r="D239" t="s">
        <v>1411</v>
      </c>
      <c r="E239" t="s">
        <v>2825</v>
      </c>
      <c r="F239" t="s">
        <v>2826</v>
      </c>
      <c r="G239" t="s">
        <v>1187</v>
      </c>
      <c r="H239" t="s">
        <v>11</v>
      </c>
      <c r="I239" t="s">
        <v>1316</v>
      </c>
      <c r="J239" t="s">
        <v>1412</v>
      </c>
      <c r="K239" t="s">
        <v>1318</v>
      </c>
      <c r="L239" s="12">
        <v>39826</v>
      </c>
      <c r="M239">
        <f>+YEAR(TListado[[#This Row],[FECHA DE COMPRA]])</f>
        <v>2009</v>
      </c>
      <c r="N239" t="s">
        <v>5919</v>
      </c>
    </row>
    <row r="240" spans="1:14" x14ac:dyDescent="0.3">
      <c r="A240">
        <v>237</v>
      </c>
      <c r="B240">
        <v>3</v>
      </c>
      <c r="C240" t="s">
        <v>8</v>
      </c>
      <c r="D240" t="s">
        <v>1413</v>
      </c>
      <c r="E240" t="s">
        <v>2827</v>
      </c>
      <c r="F240" t="s">
        <v>2828</v>
      </c>
      <c r="G240" t="s">
        <v>1187</v>
      </c>
      <c r="H240" t="s">
        <v>11</v>
      </c>
      <c r="I240" t="s">
        <v>1229</v>
      </c>
      <c r="J240" t="s">
        <v>1414</v>
      </c>
      <c r="K240" t="s">
        <v>1268</v>
      </c>
      <c r="L240" s="12">
        <v>41071</v>
      </c>
      <c r="M240">
        <f>+YEAR(TListado[[#This Row],[FECHA DE COMPRA]])</f>
        <v>2012</v>
      </c>
      <c r="N240" t="s">
        <v>5919</v>
      </c>
    </row>
    <row r="241" spans="1:14" x14ac:dyDescent="0.3">
      <c r="A241">
        <v>238</v>
      </c>
      <c r="B241">
        <v>3</v>
      </c>
      <c r="C241" t="s">
        <v>8</v>
      </c>
      <c r="D241" t="s">
        <v>1415</v>
      </c>
      <c r="F241" t="s">
        <v>2829</v>
      </c>
      <c r="G241" t="s">
        <v>1187</v>
      </c>
      <c r="H241" t="s">
        <v>164</v>
      </c>
      <c r="I241" t="s">
        <v>5950</v>
      </c>
      <c r="J241" t="s">
        <v>1416</v>
      </c>
      <c r="K241" t="s">
        <v>1417</v>
      </c>
      <c r="L241" s="12">
        <v>38317</v>
      </c>
      <c r="M241">
        <f>+YEAR(TListado[[#This Row],[FECHA DE COMPRA]])</f>
        <v>2004</v>
      </c>
      <c r="N241" t="s">
        <v>5919</v>
      </c>
    </row>
    <row r="242" spans="1:14" x14ac:dyDescent="0.3">
      <c r="A242">
        <v>239</v>
      </c>
      <c r="B242">
        <v>3</v>
      </c>
      <c r="C242" t="s">
        <v>8</v>
      </c>
      <c r="D242" t="s">
        <v>1418</v>
      </c>
      <c r="F242" t="s">
        <v>2830</v>
      </c>
      <c r="G242" t="s">
        <v>1187</v>
      </c>
      <c r="H242" t="s">
        <v>11</v>
      </c>
      <c r="I242" t="s">
        <v>5925</v>
      </c>
      <c r="J242" t="s">
        <v>1419</v>
      </c>
      <c r="K242" t="s">
        <v>1332</v>
      </c>
      <c r="L242" s="12">
        <v>39463</v>
      </c>
      <c r="M242">
        <f>+YEAR(TListado[[#This Row],[FECHA DE COMPRA]])</f>
        <v>2008</v>
      </c>
      <c r="N242" t="s">
        <v>5919</v>
      </c>
    </row>
    <row r="243" spans="1:14" x14ac:dyDescent="0.3">
      <c r="A243">
        <v>240</v>
      </c>
      <c r="B243">
        <v>3</v>
      </c>
      <c r="C243" t="s">
        <v>8</v>
      </c>
      <c r="D243" t="s">
        <v>1420</v>
      </c>
      <c r="E243" t="s">
        <v>2831</v>
      </c>
      <c r="F243" t="s">
        <v>2832</v>
      </c>
      <c r="G243" t="s">
        <v>1187</v>
      </c>
      <c r="H243" t="s">
        <v>11</v>
      </c>
      <c r="I243" t="s">
        <v>5948</v>
      </c>
      <c r="J243" t="s">
        <v>1421</v>
      </c>
      <c r="K243" t="s">
        <v>1422</v>
      </c>
      <c r="L243" s="12">
        <v>38279</v>
      </c>
      <c r="M243">
        <f>+YEAR(TListado[[#This Row],[FECHA DE COMPRA]])</f>
        <v>2004</v>
      </c>
      <c r="N243" t="s">
        <v>5919</v>
      </c>
    </row>
    <row r="244" spans="1:14" x14ac:dyDescent="0.3">
      <c r="A244">
        <v>241</v>
      </c>
      <c r="B244">
        <v>3</v>
      </c>
      <c r="C244" t="s">
        <v>8</v>
      </c>
      <c r="D244" t="s">
        <v>1423</v>
      </c>
      <c r="F244" t="s">
        <v>2833</v>
      </c>
      <c r="G244" t="s">
        <v>1187</v>
      </c>
      <c r="H244" t="s">
        <v>11</v>
      </c>
      <c r="I244" t="s">
        <v>1241</v>
      </c>
      <c r="J244" t="s">
        <v>1424</v>
      </c>
      <c r="K244" t="s">
        <v>1425</v>
      </c>
      <c r="L244" s="12">
        <v>40100</v>
      </c>
      <c r="M244">
        <f>+YEAR(TListado[[#This Row],[FECHA DE COMPRA]])</f>
        <v>2009</v>
      </c>
      <c r="N244" t="s">
        <v>5919</v>
      </c>
    </row>
    <row r="245" spans="1:14" x14ac:dyDescent="0.3">
      <c r="A245">
        <v>242</v>
      </c>
      <c r="B245">
        <v>3</v>
      </c>
      <c r="C245" t="s">
        <v>8</v>
      </c>
      <c r="D245" t="s">
        <v>1426</v>
      </c>
      <c r="E245" t="s">
        <v>2834</v>
      </c>
      <c r="F245" t="s">
        <v>2835</v>
      </c>
      <c r="G245" t="s">
        <v>1187</v>
      </c>
      <c r="H245" t="s">
        <v>11</v>
      </c>
      <c r="I245" t="s">
        <v>5929</v>
      </c>
      <c r="J245" t="s">
        <v>1427</v>
      </c>
      <c r="K245" t="s">
        <v>1325</v>
      </c>
      <c r="L245" s="12">
        <v>41477</v>
      </c>
      <c r="M245">
        <f>+YEAR(TListado[[#This Row],[FECHA DE COMPRA]])</f>
        <v>2013</v>
      </c>
      <c r="N245" t="s">
        <v>5919</v>
      </c>
    </row>
    <row r="246" spans="1:14" x14ac:dyDescent="0.3">
      <c r="A246">
        <v>243</v>
      </c>
      <c r="B246">
        <v>3</v>
      </c>
      <c r="C246" t="s">
        <v>8</v>
      </c>
      <c r="D246" t="s">
        <v>1428</v>
      </c>
      <c r="E246" t="s">
        <v>2836</v>
      </c>
      <c r="F246" t="s">
        <v>2837</v>
      </c>
      <c r="G246" t="s">
        <v>1187</v>
      </c>
      <c r="H246" t="s">
        <v>11</v>
      </c>
      <c r="I246" t="s">
        <v>1229</v>
      </c>
      <c r="J246" t="s">
        <v>1429</v>
      </c>
      <c r="K246" t="s">
        <v>1237</v>
      </c>
      <c r="L246" s="12">
        <v>41480</v>
      </c>
      <c r="M246">
        <f>+YEAR(TListado[[#This Row],[FECHA DE COMPRA]])</f>
        <v>2013</v>
      </c>
      <c r="N246" t="s">
        <v>5919</v>
      </c>
    </row>
    <row r="247" spans="1:14" x14ac:dyDescent="0.3">
      <c r="A247">
        <v>244</v>
      </c>
      <c r="B247">
        <v>3</v>
      </c>
      <c r="C247" t="s">
        <v>8</v>
      </c>
      <c r="D247" t="s">
        <v>1430</v>
      </c>
      <c r="E247" t="s">
        <v>2838</v>
      </c>
      <c r="F247" t="s">
        <v>2839</v>
      </c>
      <c r="G247" t="s">
        <v>1187</v>
      </c>
      <c r="H247" t="s">
        <v>11</v>
      </c>
      <c r="I247" t="s">
        <v>1229</v>
      </c>
      <c r="J247" t="s">
        <v>1431</v>
      </c>
      <c r="K247" t="s">
        <v>1268</v>
      </c>
      <c r="L247" s="12">
        <v>41071</v>
      </c>
      <c r="M247">
        <f>+YEAR(TListado[[#This Row],[FECHA DE COMPRA]])</f>
        <v>2012</v>
      </c>
      <c r="N247" t="s">
        <v>5919</v>
      </c>
    </row>
    <row r="248" spans="1:14" x14ac:dyDescent="0.3">
      <c r="A248">
        <v>245</v>
      </c>
      <c r="B248">
        <v>3</v>
      </c>
      <c r="C248" t="s">
        <v>8</v>
      </c>
      <c r="D248" t="s">
        <v>1432</v>
      </c>
      <c r="E248" t="s">
        <v>2840</v>
      </c>
      <c r="F248" t="s">
        <v>2841</v>
      </c>
      <c r="G248" t="s">
        <v>1187</v>
      </c>
      <c r="H248" t="s">
        <v>11</v>
      </c>
      <c r="I248" t="s">
        <v>1229</v>
      </c>
      <c r="J248" t="s">
        <v>1433</v>
      </c>
      <c r="K248" t="s">
        <v>1237</v>
      </c>
      <c r="L248" s="12">
        <v>41480</v>
      </c>
      <c r="M248">
        <f>+YEAR(TListado[[#This Row],[FECHA DE COMPRA]])</f>
        <v>2013</v>
      </c>
      <c r="N248" t="s">
        <v>5919</v>
      </c>
    </row>
    <row r="249" spans="1:14" x14ac:dyDescent="0.3">
      <c r="A249">
        <v>246</v>
      </c>
      <c r="B249">
        <v>3</v>
      </c>
      <c r="C249" t="s">
        <v>8</v>
      </c>
      <c r="D249" t="s">
        <v>1434</v>
      </c>
      <c r="E249" t="s">
        <v>2842</v>
      </c>
      <c r="F249" t="s">
        <v>2843</v>
      </c>
      <c r="G249" t="s">
        <v>1187</v>
      </c>
      <c r="H249" t="s">
        <v>11</v>
      </c>
      <c r="I249" t="s">
        <v>1229</v>
      </c>
      <c r="J249" t="s">
        <v>1435</v>
      </c>
      <c r="K249" t="s">
        <v>1237</v>
      </c>
      <c r="L249" s="12">
        <v>41480</v>
      </c>
      <c r="M249">
        <f>+YEAR(TListado[[#This Row],[FECHA DE COMPRA]])</f>
        <v>2013</v>
      </c>
      <c r="N249" t="s">
        <v>5919</v>
      </c>
    </row>
    <row r="250" spans="1:14" x14ac:dyDescent="0.3">
      <c r="A250">
        <v>247</v>
      </c>
      <c r="B250">
        <v>3</v>
      </c>
      <c r="C250" t="s">
        <v>8</v>
      </c>
      <c r="D250" t="s">
        <v>1436</v>
      </c>
      <c r="E250" t="s">
        <v>2844</v>
      </c>
      <c r="F250" t="s">
        <v>2845</v>
      </c>
      <c r="G250" t="s">
        <v>1187</v>
      </c>
      <c r="H250" t="s">
        <v>11</v>
      </c>
      <c r="I250" t="s">
        <v>1229</v>
      </c>
      <c r="J250" t="s">
        <v>1437</v>
      </c>
      <c r="K250" t="s">
        <v>1237</v>
      </c>
      <c r="L250" s="12">
        <v>41480</v>
      </c>
      <c r="M250">
        <f>+YEAR(TListado[[#This Row],[FECHA DE COMPRA]])</f>
        <v>2013</v>
      </c>
      <c r="N250" t="s">
        <v>5919</v>
      </c>
    </row>
    <row r="251" spans="1:14" x14ac:dyDescent="0.3">
      <c r="A251">
        <v>248</v>
      </c>
      <c r="B251">
        <v>3</v>
      </c>
      <c r="C251" t="s">
        <v>8</v>
      </c>
      <c r="D251" t="s">
        <v>1438</v>
      </c>
      <c r="F251" t="s">
        <v>2846</v>
      </c>
      <c r="G251" t="s">
        <v>1187</v>
      </c>
      <c r="H251" t="s">
        <v>11</v>
      </c>
      <c r="I251" t="s">
        <v>5923</v>
      </c>
      <c r="J251" t="s">
        <v>1439</v>
      </c>
      <c r="K251" t="s">
        <v>1440</v>
      </c>
      <c r="L251" s="12">
        <v>39423</v>
      </c>
      <c r="M251">
        <f>+YEAR(TListado[[#This Row],[FECHA DE COMPRA]])</f>
        <v>2007</v>
      </c>
      <c r="N251" t="s">
        <v>5919</v>
      </c>
    </row>
    <row r="252" spans="1:14" x14ac:dyDescent="0.3">
      <c r="A252">
        <v>249</v>
      </c>
      <c r="B252">
        <v>3</v>
      </c>
      <c r="C252" t="s">
        <v>8</v>
      </c>
      <c r="D252" t="s">
        <v>1441</v>
      </c>
      <c r="E252" t="s">
        <v>2847</v>
      </c>
      <c r="F252" t="s">
        <v>2848</v>
      </c>
      <c r="G252" t="s">
        <v>1187</v>
      </c>
      <c r="H252" t="s">
        <v>11</v>
      </c>
      <c r="I252" t="s">
        <v>1316</v>
      </c>
      <c r="J252" t="s">
        <v>1442</v>
      </c>
      <c r="K252" t="s">
        <v>1355</v>
      </c>
      <c r="L252" s="12">
        <v>40129</v>
      </c>
      <c r="M252">
        <f>+YEAR(TListado[[#This Row],[FECHA DE COMPRA]])</f>
        <v>2009</v>
      </c>
      <c r="N252" t="s">
        <v>5919</v>
      </c>
    </row>
    <row r="253" spans="1:14" x14ac:dyDescent="0.3">
      <c r="A253">
        <v>250</v>
      </c>
      <c r="B253">
        <v>3</v>
      </c>
      <c r="C253" t="s">
        <v>8</v>
      </c>
      <c r="D253" t="s">
        <v>1443</v>
      </c>
      <c r="E253" t="s">
        <v>2849</v>
      </c>
      <c r="F253" t="s">
        <v>2850</v>
      </c>
      <c r="G253" t="s">
        <v>1187</v>
      </c>
      <c r="H253" t="s">
        <v>11</v>
      </c>
      <c r="I253" t="s">
        <v>5929</v>
      </c>
      <c r="J253" t="s">
        <v>1444</v>
      </c>
      <c r="K253" t="s">
        <v>1201</v>
      </c>
      <c r="L253" s="12">
        <v>41213</v>
      </c>
      <c r="M253">
        <f>+YEAR(TListado[[#This Row],[FECHA DE COMPRA]])</f>
        <v>2012</v>
      </c>
      <c r="N253" t="s">
        <v>5919</v>
      </c>
    </row>
    <row r="254" spans="1:14" x14ac:dyDescent="0.3">
      <c r="A254">
        <v>251</v>
      </c>
      <c r="B254">
        <v>3</v>
      </c>
      <c r="C254" t="s">
        <v>8</v>
      </c>
      <c r="D254" t="s">
        <v>1445</v>
      </c>
      <c r="E254" t="s">
        <v>2851</v>
      </c>
      <c r="F254" t="s">
        <v>2852</v>
      </c>
      <c r="G254" t="s">
        <v>1187</v>
      </c>
      <c r="H254" t="s">
        <v>11</v>
      </c>
      <c r="I254" t="s">
        <v>1229</v>
      </c>
      <c r="J254" t="s">
        <v>1446</v>
      </c>
      <c r="K254" t="s">
        <v>1237</v>
      </c>
      <c r="L254" s="12">
        <v>41480</v>
      </c>
      <c r="M254">
        <f>+YEAR(TListado[[#This Row],[FECHA DE COMPRA]])</f>
        <v>2013</v>
      </c>
      <c r="N254" t="s">
        <v>5919</v>
      </c>
    </row>
    <row r="255" spans="1:14" x14ac:dyDescent="0.3">
      <c r="A255">
        <v>252</v>
      </c>
      <c r="B255">
        <v>3</v>
      </c>
      <c r="C255" t="s">
        <v>8</v>
      </c>
      <c r="D255" t="s">
        <v>1447</v>
      </c>
      <c r="E255" t="s">
        <v>2853</v>
      </c>
      <c r="F255" t="s">
        <v>2854</v>
      </c>
      <c r="G255" t="s">
        <v>1187</v>
      </c>
      <c r="H255" t="s">
        <v>11</v>
      </c>
      <c r="I255" t="s">
        <v>5924</v>
      </c>
      <c r="J255" t="s">
        <v>1448</v>
      </c>
      <c r="K255" t="s">
        <v>1335</v>
      </c>
      <c r="L255" s="12">
        <v>38097</v>
      </c>
      <c r="M255">
        <f>+YEAR(TListado[[#This Row],[FECHA DE COMPRA]])</f>
        <v>2004</v>
      </c>
      <c r="N255" t="s">
        <v>5919</v>
      </c>
    </row>
    <row r="256" spans="1:14" x14ac:dyDescent="0.3">
      <c r="A256">
        <v>253</v>
      </c>
      <c r="B256">
        <v>3</v>
      </c>
      <c r="C256" t="s">
        <v>8</v>
      </c>
      <c r="D256" t="s">
        <v>1449</v>
      </c>
      <c r="E256" t="s">
        <v>2855</v>
      </c>
      <c r="F256" t="s">
        <v>2856</v>
      </c>
      <c r="G256" t="s">
        <v>1187</v>
      </c>
      <c r="H256" t="s">
        <v>11</v>
      </c>
      <c r="I256" t="s">
        <v>1229</v>
      </c>
      <c r="J256" t="s">
        <v>1450</v>
      </c>
      <c r="K256" t="s">
        <v>1231</v>
      </c>
      <c r="L256" s="12">
        <v>41765</v>
      </c>
      <c r="M256">
        <f>+YEAR(TListado[[#This Row],[FECHA DE COMPRA]])</f>
        <v>2014</v>
      </c>
      <c r="N256" t="s">
        <v>5919</v>
      </c>
    </row>
    <row r="257" spans="1:14" x14ac:dyDescent="0.3">
      <c r="A257">
        <v>254</v>
      </c>
      <c r="B257">
        <v>3</v>
      </c>
      <c r="C257" t="s">
        <v>8</v>
      </c>
      <c r="D257" t="s">
        <v>1451</v>
      </c>
      <c r="F257" t="s">
        <v>2857</v>
      </c>
      <c r="G257" t="s">
        <v>1187</v>
      </c>
      <c r="H257" t="s">
        <v>11</v>
      </c>
      <c r="I257" t="s">
        <v>1316</v>
      </c>
      <c r="J257" t="s">
        <v>1452</v>
      </c>
      <c r="K257" t="s">
        <v>1318</v>
      </c>
      <c r="L257" s="12">
        <v>39826</v>
      </c>
      <c r="M257">
        <f>+YEAR(TListado[[#This Row],[FECHA DE COMPRA]])</f>
        <v>2009</v>
      </c>
      <c r="N257" t="s">
        <v>5919</v>
      </c>
    </row>
    <row r="258" spans="1:14" x14ac:dyDescent="0.3">
      <c r="A258">
        <v>255</v>
      </c>
      <c r="B258">
        <v>3</v>
      </c>
      <c r="C258" t="s">
        <v>8</v>
      </c>
      <c r="D258" t="s">
        <v>1453</v>
      </c>
      <c r="E258" t="s">
        <v>2858</v>
      </c>
      <c r="F258" t="s">
        <v>2859</v>
      </c>
      <c r="G258" t="s">
        <v>1187</v>
      </c>
      <c r="H258" t="s">
        <v>11</v>
      </c>
      <c r="I258" t="s">
        <v>1229</v>
      </c>
      <c r="J258" t="s">
        <v>1454</v>
      </c>
      <c r="K258" t="s">
        <v>1237</v>
      </c>
      <c r="L258" s="12">
        <v>41480</v>
      </c>
      <c r="M258">
        <f>+YEAR(TListado[[#This Row],[FECHA DE COMPRA]])</f>
        <v>2013</v>
      </c>
      <c r="N258" t="s">
        <v>5919</v>
      </c>
    </row>
    <row r="259" spans="1:14" x14ac:dyDescent="0.3">
      <c r="A259">
        <v>256</v>
      </c>
      <c r="B259">
        <v>3</v>
      </c>
      <c r="C259" t="s">
        <v>8</v>
      </c>
      <c r="D259" t="s">
        <v>1455</v>
      </c>
      <c r="E259" t="s">
        <v>2860</v>
      </c>
      <c r="F259" t="s">
        <v>2861</v>
      </c>
      <c r="G259" t="s">
        <v>1187</v>
      </c>
      <c r="H259" t="s">
        <v>11</v>
      </c>
      <c r="I259" t="s">
        <v>1229</v>
      </c>
      <c r="J259" t="s">
        <v>1456</v>
      </c>
      <c r="K259" t="s">
        <v>1237</v>
      </c>
      <c r="L259" s="12">
        <v>41480</v>
      </c>
      <c r="M259">
        <f>+YEAR(TListado[[#This Row],[FECHA DE COMPRA]])</f>
        <v>2013</v>
      </c>
      <c r="N259" t="s">
        <v>5919</v>
      </c>
    </row>
    <row r="260" spans="1:14" x14ac:dyDescent="0.3">
      <c r="A260">
        <v>257</v>
      </c>
      <c r="B260">
        <v>3</v>
      </c>
      <c r="C260" t="s">
        <v>8</v>
      </c>
      <c r="D260" t="s">
        <v>1457</v>
      </c>
      <c r="E260" t="s">
        <v>2862</v>
      </c>
      <c r="F260" t="s">
        <v>2863</v>
      </c>
      <c r="G260" t="s">
        <v>1187</v>
      </c>
      <c r="H260" t="s">
        <v>11</v>
      </c>
      <c r="I260" t="s">
        <v>5923</v>
      </c>
      <c r="J260" t="s">
        <v>1458</v>
      </c>
      <c r="K260" t="s">
        <v>1440</v>
      </c>
      <c r="L260" s="12">
        <v>39423</v>
      </c>
      <c r="M260">
        <f>+YEAR(TListado[[#This Row],[FECHA DE COMPRA]])</f>
        <v>2007</v>
      </c>
      <c r="N260" t="s">
        <v>5919</v>
      </c>
    </row>
    <row r="261" spans="1:14" x14ac:dyDescent="0.3">
      <c r="A261">
        <v>258</v>
      </c>
      <c r="B261">
        <v>3</v>
      </c>
      <c r="C261" t="s">
        <v>8</v>
      </c>
      <c r="D261" t="s">
        <v>1459</v>
      </c>
      <c r="F261" t="s">
        <v>2864</v>
      </c>
      <c r="G261" t="s">
        <v>1187</v>
      </c>
      <c r="H261" t="s">
        <v>11</v>
      </c>
      <c r="I261" t="s">
        <v>5926</v>
      </c>
      <c r="J261" t="s">
        <v>1460</v>
      </c>
      <c r="K261" t="s">
        <v>1375</v>
      </c>
      <c r="L261" s="12">
        <v>39858</v>
      </c>
      <c r="M261">
        <f>+YEAR(TListado[[#This Row],[FECHA DE COMPRA]])</f>
        <v>2009</v>
      </c>
      <c r="N261" t="s">
        <v>5919</v>
      </c>
    </row>
    <row r="262" spans="1:14" x14ac:dyDescent="0.3">
      <c r="A262">
        <v>259</v>
      </c>
      <c r="B262">
        <v>3</v>
      </c>
      <c r="C262" t="s">
        <v>8</v>
      </c>
      <c r="D262" t="s">
        <v>1461</v>
      </c>
      <c r="F262" t="s">
        <v>2865</v>
      </c>
      <c r="G262" t="s">
        <v>1187</v>
      </c>
      <c r="H262" t="s">
        <v>11</v>
      </c>
      <c r="I262" t="s">
        <v>5925</v>
      </c>
      <c r="J262" t="s">
        <v>1462</v>
      </c>
      <c r="K262" t="s">
        <v>1343</v>
      </c>
      <c r="L262" s="12">
        <v>38387</v>
      </c>
      <c r="M262">
        <f>+YEAR(TListado[[#This Row],[FECHA DE COMPRA]])</f>
        <v>2005</v>
      </c>
      <c r="N262" t="s">
        <v>5919</v>
      </c>
    </row>
    <row r="263" spans="1:14" x14ac:dyDescent="0.3">
      <c r="A263">
        <v>260</v>
      </c>
      <c r="B263">
        <v>3</v>
      </c>
      <c r="C263" t="s">
        <v>8</v>
      </c>
      <c r="D263" t="s">
        <v>1463</v>
      </c>
      <c r="F263" t="s">
        <v>2866</v>
      </c>
      <c r="G263" t="s">
        <v>1187</v>
      </c>
      <c r="H263" t="s">
        <v>11</v>
      </c>
      <c r="I263" t="s">
        <v>5929</v>
      </c>
      <c r="J263" t="s">
        <v>1464</v>
      </c>
      <c r="K263" t="s">
        <v>1375</v>
      </c>
      <c r="L263" s="12">
        <v>39791</v>
      </c>
      <c r="M263">
        <f>+YEAR(TListado[[#This Row],[FECHA DE COMPRA]])</f>
        <v>2008</v>
      </c>
      <c r="N263" t="s">
        <v>5919</v>
      </c>
    </row>
    <row r="264" spans="1:14" x14ac:dyDescent="0.3">
      <c r="A264">
        <v>261</v>
      </c>
      <c r="B264">
        <v>3</v>
      </c>
      <c r="C264" t="s">
        <v>8</v>
      </c>
      <c r="D264" t="s">
        <v>1465</v>
      </c>
      <c r="E264" t="s">
        <v>2867</v>
      </c>
      <c r="F264" t="s">
        <v>2868</v>
      </c>
      <c r="G264" t="s">
        <v>1187</v>
      </c>
      <c r="H264" t="s">
        <v>11</v>
      </c>
      <c r="I264" t="s">
        <v>5925</v>
      </c>
      <c r="J264" t="s">
        <v>1466</v>
      </c>
      <c r="K264" t="s">
        <v>1332</v>
      </c>
      <c r="L264" s="12">
        <v>39463</v>
      </c>
      <c r="M264">
        <f>+YEAR(TListado[[#This Row],[FECHA DE COMPRA]])</f>
        <v>2008</v>
      </c>
      <c r="N264" t="s">
        <v>5919</v>
      </c>
    </row>
    <row r="265" spans="1:14" x14ac:dyDescent="0.3">
      <c r="A265">
        <v>262</v>
      </c>
      <c r="B265">
        <v>3</v>
      </c>
      <c r="C265" t="s">
        <v>8</v>
      </c>
      <c r="D265" t="s">
        <v>1467</v>
      </c>
      <c r="F265" t="s">
        <v>2869</v>
      </c>
      <c r="G265" t="s">
        <v>1187</v>
      </c>
      <c r="H265" t="s">
        <v>11</v>
      </c>
      <c r="I265" t="s">
        <v>5925</v>
      </c>
      <c r="J265" t="s">
        <v>1468</v>
      </c>
      <c r="K265" t="s">
        <v>1332</v>
      </c>
      <c r="L265" s="12">
        <v>39463</v>
      </c>
      <c r="M265">
        <f>+YEAR(TListado[[#This Row],[FECHA DE COMPRA]])</f>
        <v>2008</v>
      </c>
      <c r="N265" t="s">
        <v>5919</v>
      </c>
    </row>
    <row r="266" spans="1:14" x14ac:dyDescent="0.3">
      <c r="A266">
        <v>263</v>
      </c>
      <c r="B266">
        <v>3</v>
      </c>
      <c r="C266" t="s">
        <v>8</v>
      </c>
      <c r="D266" t="s">
        <v>1469</v>
      </c>
      <c r="F266" t="s">
        <v>2674</v>
      </c>
      <c r="G266" t="s">
        <v>1187</v>
      </c>
      <c r="H266" t="s">
        <v>11</v>
      </c>
      <c r="I266" t="s">
        <v>5925</v>
      </c>
      <c r="J266" t="s">
        <v>1470</v>
      </c>
      <c r="K266" t="s">
        <v>1343</v>
      </c>
      <c r="L266" s="12">
        <v>38387</v>
      </c>
      <c r="M266">
        <f>+YEAR(TListado[[#This Row],[FECHA DE COMPRA]])</f>
        <v>2005</v>
      </c>
      <c r="N266" t="s">
        <v>5919</v>
      </c>
    </row>
    <row r="267" spans="1:14" x14ac:dyDescent="0.3">
      <c r="A267">
        <v>264</v>
      </c>
      <c r="B267">
        <v>3</v>
      </c>
      <c r="C267" t="s">
        <v>8</v>
      </c>
      <c r="D267" t="s">
        <v>1471</v>
      </c>
      <c r="E267" t="s">
        <v>2870</v>
      </c>
      <c r="F267" t="s">
        <v>2871</v>
      </c>
      <c r="G267" t="s">
        <v>1187</v>
      </c>
      <c r="H267" t="s">
        <v>29</v>
      </c>
      <c r="I267" t="s">
        <v>5931</v>
      </c>
      <c r="J267" t="s">
        <v>1472</v>
      </c>
      <c r="K267" t="s">
        <v>1473</v>
      </c>
      <c r="L267" s="12">
        <v>39189</v>
      </c>
      <c r="M267">
        <f>+YEAR(TListado[[#This Row],[FECHA DE COMPRA]])</f>
        <v>2007</v>
      </c>
      <c r="N267" t="s">
        <v>5919</v>
      </c>
    </row>
    <row r="268" spans="1:14" x14ac:dyDescent="0.3">
      <c r="A268">
        <v>265</v>
      </c>
      <c r="B268">
        <v>3</v>
      </c>
      <c r="C268" t="s">
        <v>8</v>
      </c>
      <c r="D268" t="s">
        <v>1474</v>
      </c>
      <c r="F268" t="s">
        <v>2707</v>
      </c>
      <c r="G268" t="s">
        <v>1187</v>
      </c>
      <c r="H268" t="s">
        <v>11</v>
      </c>
      <c r="I268" t="s">
        <v>5947</v>
      </c>
      <c r="J268" t="s">
        <v>1475</v>
      </c>
      <c r="K268" t="s">
        <v>1476</v>
      </c>
      <c r="L268" s="12">
        <v>38279</v>
      </c>
      <c r="M268">
        <f>+YEAR(TListado[[#This Row],[FECHA DE COMPRA]])</f>
        <v>2004</v>
      </c>
      <c r="N268" t="s">
        <v>5919</v>
      </c>
    </row>
    <row r="269" spans="1:14" x14ac:dyDescent="0.3">
      <c r="A269">
        <v>266</v>
      </c>
      <c r="B269">
        <v>3</v>
      </c>
      <c r="C269" t="s">
        <v>8</v>
      </c>
      <c r="D269" t="s">
        <v>1477</v>
      </c>
      <c r="E269" t="s">
        <v>2872</v>
      </c>
      <c r="F269" t="s">
        <v>2873</v>
      </c>
      <c r="G269" t="s">
        <v>1187</v>
      </c>
      <c r="H269" t="s">
        <v>11</v>
      </c>
      <c r="I269" t="s">
        <v>5956</v>
      </c>
      <c r="J269" t="s">
        <v>1478</v>
      </c>
      <c r="K269" t="s">
        <v>1346</v>
      </c>
      <c r="L269" s="12">
        <v>40779</v>
      </c>
      <c r="M269">
        <f>+YEAR(TListado[[#This Row],[FECHA DE COMPRA]])</f>
        <v>2011</v>
      </c>
      <c r="N269" t="s">
        <v>5919</v>
      </c>
    </row>
    <row r="270" spans="1:14" x14ac:dyDescent="0.3">
      <c r="A270">
        <v>267</v>
      </c>
      <c r="B270">
        <v>3</v>
      </c>
      <c r="C270" t="s">
        <v>8</v>
      </c>
      <c r="D270" t="s">
        <v>1479</v>
      </c>
      <c r="E270" t="s">
        <v>2874</v>
      </c>
      <c r="F270" t="s">
        <v>2875</v>
      </c>
      <c r="G270" t="s">
        <v>1187</v>
      </c>
      <c r="H270" t="s">
        <v>11</v>
      </c>
      <c r="I270" t="s">
        <v>1229</v>
      </c>
      <c r="J270" t="s">
        <v>1480</v>
      </c>
      <c r="K270" t="s">
        <v>1237</v>
      </c>
      <c r="L270" s="12">
        <v>41480</v>
      </c>
      <c r="M270">
        <f>+YEAR(TListado[[#This Row],[FECHA DE COMPRA]])</f>
        <v>2013</v>
      </c>
      <c r="N270" t="s">
        <v>5919</v>
      </c>
    </row>
    <row r="271" spans="1:14" x14ac:dyDescent="0.3">
      <c r="A271">
        <v>268</v>
      </c>
      <c r="B271">
        <v>3</v>
      </c>
      <c r="C271" t="s">
        <v>8</v>
      </c>
      <c r="D271" t="s">
        <v>1481</v>
      </c>
      <c r="E271" t="s">
        <v>2876</v>
      </c>
      <c r="F271" t="s">
        <v>2877</v>
      </c>
      <c r="G271" t="s">
        <v>1187</v>
      </c>
      <c r="H271" t="s">
        <v>11</v>
      </c>
      <c r="I271" t="s">
        <v>1199</v>
      </c>
      <c r="J271" t="s">
        <v>1482</v>
      </c>
      <c r="K271" t="s">
        <v>1201</v>
      </c>
      <c r="L271" s="12">
        <v>41213</v>
      </c>
      <c r="M271">
        <f>+YEAR(TListado[[#This Row],[FECHA DE COMPRA]])</f>
        <v>2012</v>
      </c>
      <c r="N271" t="s">
        <v>5919</v>
      </c>
    </row>
    <row r="272" spans="1:14" x14ac:dyDescent="0.3">
      <c r="A272">
        <v>269</v>
      </c>
      <c r="B272">
        <v>3</v>
      </c>
      <c r="C272" t="s">
        <v>8</v>
      </c>
      <c r="D272" t="s">
        <v>1483</v>
      </c>
      <c r="E272" t="s">
        <v>2878</v>
      </c>
      <c r="F272" t="s">
        <v>2879</v>
      </c>
      <c r="G272" t="s">
        <v>1187</v>
      </c>
      <c r="H272" t="s">
        <v>11</v>
      </c>
      <c r="I272" t="s">
        <v>1199</v>
      </c>
      <c r="J272" t="s">
        <v>1484</v>
      </c>
      <c r="K272" t="s">
        <v>1231</v>
      </c>
      <c r="L272" s="12">
        <v>41765</v>
      </c>
      <c r="M272">
        <f>+YEAR(TListado[[#This Row],[FECHA DE COMPRA]])</f>
        <v>2014</v>
      </c>
      <c r="N272" t="s">
        <v>5919</v>
      </c>
    </row>
    <row r="273" spans="1:14" x14ac:dyDescent="0.3">
      <c r="A273">
        <v>270</v>
      </c>
      <c r="B273">
        <v>3</v>
      </c>
      <c r="C273" t="s">
        <v>8</v>
      </c>
      <c r="D273" t="s">
        <v>1485</v>
      </c>
      <c r="F273" t="s">
        <v>2880</v>
      </c>
      <c r="G273" t="s">
        <v>1187</v>
      </c>
      <c r="H273" t="s">
        <v>11</v>
      </c>
      <c r="I273" t="s">
        <v>1486</v>
      </c>
      <c r="J273" t="s">
        <v>1487</v>
      </c>
      <c r="K273" t="s">
        <v>1375</v>
      </c>
      <c r="L273" s="12">
        <v>39790</v>
      </c>
      <c r="M273">
        <f>+YEAR(TListado[[#This Row],[FECHA DE COMPRA]])</f>
        <v>2008</v>
      </c>
      <c r="N273" t="s">
        <v>5919</v>
      </c>
    </row>
    <row r="274" spans="1:14" x14ac:dyDescent="0.3">
      <c r="A274">
        <v>271</v>
      </c>
      <c r="B274">
        <v>3</v>
      </c>
      <c r="C274" t="s">
        <v>8</v>
      </c>
      <c r="D274" t="s">
        <v>1488</v>
      </c>
      <c r="E274" t="s">
        <v>2881</v>
      </c>
      <c r="F274" t="s">
        <v>2882</v>
      </c>
      <c r="G274" t="s">
        <v>1187</v>
      </c>
      <c r="H274" t="s">
        <v>11</v>
      </c>
      <c r="I274" t="s">
        <v>1199</v>
      </c>
      <c r="J274" t="s">
        <v>1489</v>
      </c>
      <c r="K274" t="s">
        <v>1201</v>
      </c>
      <c r="L274" s="12">
        <v>41213</v>
      </c>
      <c r="M274">
        <f>+YEAR(TListado[[#This Row],[FECHA DE COMPRA]])</f>
        <v>2012</v>
      </c>
      <c r="N274" t="s">
        <v>5919</v>
      </c>
    </row>
    <row r="275" spans="1:14" x14ac:dyDescent="0.3">
      <c r="A275">
        <v>272</v>
      </c>
      <c r="B275">
        <v>3</v>
      </c>
      <c r="C275" t="s">
        <v>8</v>
      </c>
      <c r="D275" t="s">
        <v>1490</v>
      </c>
      <c r="E275" t="s">
        <v>2883</v>
      </c>
      <c r="F275" t="s">
        <v>2884</v>
      </c>
      <c r="G275" t="s">
        <v>1187</v>
      </c>
      <c r="H275" t="s">
        <v>11</v>
      </c>
      <c r="I275" t="s">
        <v>1195</v>
      </c>
      <c r="J275" t="s">
        <v>1491</v>
      </c>
      <c r="K275" t="s">
        <v>1492</v>
      </c>
      <c r="L275" s="12">
        <v>40905</v>
      </c>
      <c r="M275">
        <f>+YEAR(TListado[[#This Row],[FECHA DE COMPRA]])</f>
        <v>2011</v>
      </c>
      <c r="N275" t="s">
        <v>5919</v>
      </c>
    </row>
    <row r="276" spans="1:14" x14ac:dyDescent="0.3">
      <c r="A276">
        <v>273</v>
      </c>
      <c r="B276">
        <v>3</v>
      </c>
      <c r="C276" t="s">
        <v>8</v>
      </c>
      <c r="D276" t="s">
        <v>1493</v>
      </c>
      <c r="E276" t="s">
        <v>2885</v>
      </c>
      <c r="F276" t="s">
        <v>2886</v>
      </c>
      <c r="G276" t="s">
        <v>1187</v>
      </c>
      <c r="H276" t="s">
        <v>11</v>
      </c>
      <c r="I276" t="s">
        <v>1199</v>
      </c>
      <c r="J276" t="s">
        <v>1494</v>
      </c>
      <c r="K276" t="s">
        <v>1346</v>
      </c>
      <c r="L276" s="12">
        <v>40779</v>
      </c>
      <c r="M276">
        <f>+YEAR(TListado[[#This Row],[FECHA DE COMPRA]])</f>
        <v>2011</v>
      </c>
      <c r="N276" t="s">
        <v>5919</v>
      </c>
    </row>
    <row r="277" spans="1:14" x14ac:dyDescent="0.3">
      <c r="A277">
        <v>274</v>
      </c>
      <c r="B277">
        <v>3</v>
      </c>
      <c r="C277" t="s">
        <v>8</v>
      </c>
      <c r="D277" t="s">
        <v>1495</v>
      </c>
      <c r="E277" t="s">
        <v>2887</v>
      </c>
      <c r="F277" t="s">
        <v>2888</v>
      </c>
      <c r="G277" t="s">
        <v>1187</v>
      </c>
      <c r="H277" t="s">
        <v>11</v>
      </c>
      <c r="I277" t="s">
        <v>1199</v>
      </c>
      <c r="J277" t="s">
        <v>1496</v>
      </c>
      <c r="K277" t="s">
        <v>1201</v>
      </c>
      <c r="L277" s="12">
        <v>41213</v>
      </c>
      <c r="M277">
        <f>+YEAR(TListado[[#This Row],[FECHA DE COMPRA]])</f>
        <v>2012</v>
      </c>
      <c r="N277" t="s">
        <v>5919</v>
      </c>
    </row>
    <row r="278" spans="1:14" x14ac:dyDescent="0.3">
      <c r="A278">
        <v>275</v>
      </c>
      <c r="B278">
        <v>3</v>
      </c>
      <c r="C278" t="s">
        <v>8</v>
      </c>
      <c r="D278" t="s">
        <v>1497</v>
      </c>
      <c r="E278" t="s">
        <v>2889</v>
      </c>
      <c r="F278" t="s">
        <v>2890</v>
      </c>
      <c r="G278" t="s">
        <v>1187</v>
      </c>
      <c r="H278" t="s">
        <v>11</v>
      </c>
      <c r="I278" t="s">
        <v>1195</v>
      </c>
      <c r="J278" t="s">
        <v>1498</v>
      </c>
      <c r="K278" t="s">
        <v>1492</v>
      </c>
      <c r="L278" s="12">
        <v>40905</v>
      </c>
      <c r="M278">
        <f>+YEAR(TListado[[#This Row],[FECHA DE COMPRA]])</f>
        <v>2011</v>
      </c>
      <c r="N278" t="s">
        <v>5919</v>
      </c>
    </row>
    <row r="279" spans="1:14" x14ac:dyDescent="0.3">
      <c r="A279">
        <v>276</v>
      </c>
      <c r="B279">
        <v>3</v>
      </c>
      <c r="C279" t="s">
        <v>8</v>
      </c>
      <c r="D279" t="s">
        <v>1499</v>
      </c>
      <c r="F279" t="s">
        <v>2891</v>
      </c>
      <c r="G279" t="s">
        <v>1187</v>
      </c>
      <c r="H279" t="s">
        <v>11</v>
      </c>
      <c r="I279" t="s">
        <v>5925</v>
      </c>
      <c r="J279" t="s">
        <v>1500</v>
      </c>
      <c r="K279" t="s">
        <v>1410</v>
      </c>
      <c r="L279" s="12">
        <v>38705</v>
      </c>
      <c r="M279">
        <f>+YEAR(TListado[[#This Row],[FECHA DE COMPRA]])</f>
        <v>2005</v>
      </c>
      <c r="N279" t="s">
        <v>5919</v>
      </c>
    </row>
    <row r="280" spans="1:14" x14ac:dyDescent="0.3">
      <c r="A280">
        <v>277</v>
      </c>
      <c r="B280">
        <v>3</v>
      </c>
      <c r="C280" t="s">
        <v>8</v>
      </c>
      <c r="D280" t="s">
        <v>1501</v>
      </c>
      <c r="E280" t="s">
        <v>2892</v>
      </c>
      <c r="F280" t="s">
        <v>2893</v>
      </c>
      <c r="G280" t="s">
        <v>1187</v>
      </c>
      <c r="H280" t="s">
        <v>11</v>
      </c>
      <c r="I280" t="s">
        <v>1241</v>
      </c>
      <c r="J280" t="s">
        <v>1502</v>
      </c>
      <c r="K280" t="s">
        <v>1503</v>
      </c>
      <c r="L280" s="12">
        <v>40379</v>
      </c>
      <c r="M280">
        <f>+YEAR(TListado[[#This Row],[FECHA DE COMPRA]])</f>
        <v>2010</v>
      </c>
      <c r="N280" t="s">
        <v>5919</v>
      </c>
    </row>
    <row r="281" spans="1:14" x14ac:dyDescent="0.3">
      <c r="A281">
        <v>278</v>
      </c>
      <c r="B281">
        <v>3</v>
      </c>
      <c r="C281" t="s">
        <v>8</v>
      </c>
      <c r="D281" t="s">
        <v>1504</v>
      </c>
      <c r="E281" t="s">
        <v>2894</v>
      </c>
      <c r="F281" t="s">
        <v>2895</v>
      </c>
      <c r="G281" t="s">
        <v>1187</v>
      </c>
      <c r="H281" t="s">
        <v>11</v>
      </c>
      <c r="I281" t="s">
        <v>1199</v>
      </c>
      <c r="J281" t="s">
        <v>1505</v>
      </c>
      <c r="K281" t="s">
        <v>1211</v>
      </c>
      <c r="L281" s="12">
        <v>42527</v>
      </c>
      <c r="M281">
        <f>+YEAR(TListado[[#This Row],[FECHA DE COMPRA]])</f>
        <v>2016</v>
      </c>
      <c r="N281" t="s">
        <v>5919</v>
      </c>
    </row>
    <row r="282" spans="1:14" x14ac:dyDescent="0.3">
      <c r="A282">
        <v>279</v>
      </c>
      <c r="B282">
        <v>3</v>
      </c>
      <c r="C282" t="s">
        <v>8</v>
      </c>
      <c r="D282" t="s">
        <v>1506</v>
      </c>
      <c r="E282" t="s">
        <v>2896</v>
      </c>
      <c r="F282" t="s">
        <v>2897</v>
      </c>
      <c r="G282" t="s">
        <v>1187</v>
      </c>
      <c r="H282" t="s">
        <v>11</v>
      </c>
      <c r="I282" t="s">
        <v>1507</v>
      </c>
      <c r="J282" t="s">
        <v>1508</v>
      </c>
      <c r="K282" t="s">
        <v>1509</v>
      </c>
      <c r="L282" s="12">
        <v>38832</v>
      </c>
      <c r="M282">
        <f>+YEAR(TListado[[#This Row],[FECHA DE COMPRA]])</f>
        <v>2006</v>
      </c>
      <c r="N282" t="s">
        <v>5919</v>
      </c>
    </row>
    <row r="283" spans="1:14" x14ac:dyDescent="0.3">
      <c r="A283">
        <v>280</v>
      </c>
      <c r="B283">
        <v>3</v>
      </c>
      <c r="C283" t="s">
        <v>8</v>
      </c>
      <c r="D283" t="s">
        <v>1510</v>
      </c>
      <c r="E283" t="s">
        <v>2898</v>
      </c>
      <c r="F283" t="s">
        <v>2899</v>
      </c>
      <c r="G283" t="s">
        <v>1187</v>
      </c>
      <c r="H283" t="s">
        <v>11</v>
      </c>
      <c r="I283" t="s">
        <v>5955</v>
      </c>
      <c r="J283" t="s">
        <v>1511</v>
      </c>
      <c r="K283" t="s">
        <v>1512</v>
      </c>
      <c r="L283" s="12">
        <v>41103</v>
      </c>
      <c r="M283">
        <f>+YEAR(TListado[[#This Row],[FECHA DE COMPRA]])</f>
        <v>2012</v>
      </c>
      <c r="N283" t="s">
        <v>5919</v>
      </c>
    </row>
    <row r="284" spans="1:14" x14ac:dyDescent="0.3">
      <c r="A284">
        <v>281</v>
      </c>
      <c r="B284">
        <v>3</v>
      </c>
      <c r="C284" t="s">
        <v>8</v>
      </c>
      <c r="D284" t="s">
        <v>1513</v>
      </c>
      <c r="E284" t="s">
        <v>2900</v>
      </c>
      <c r="F284" t="s">
        <v>2901</v>
      </c>
      <c r="G284" t="s">
        <v>1187</v>
      </c>
      <c r="H284" t="s">
        <v>11</v>
      </c>
      <c r="I284" t="s">
        <v>1241</v>
      </c>
      <c r="J284" t="s">
        <v>1514</v>
      </c>
      <c r="K284" t="s">
        <v>1503</v>
      </c>
      <c r="L284" s="12">
        <v>40379</v>
      </c>
      <c r="M284">
        <f>+YEAR(TListado[[#This Row],[FECHA DE COMPRA]])</f>
        <v>2010</v>
      </c>
      <c r="N284" t="s">
        <v>5919</v>
      </c>
    </row>
    <row r="285" spans="1:14" x14ac:dyDescent="0.3">
      <c r="A285">
        <v>282</v>
      </c>
      <c r="B285">
        <v>3</v>
      </c>
      <c r="C285" t="s">
        <v>8</v>
      </c>
      <c r="D285" t="s">
        <v>1515</v>
      </c>
      <c r="E285" t="s">
        <v>2902</v>
      </c>
      <c r="F285" t="s">
        <v>2903</v>
      </c>
      <c r="G285" t="s">
        <v>1187</v>
      </c>
      <c r="H285" t="s">
        <v>11</v>
      </c>
      <c r="I285" t="s">
        <v>1188</v>
      </c>
      <c r="J285" t="s">
        <v>1516</v>
      </c>
      <c r="K285" t="s">
        <v>1237</v>
      </c>
      <c r="L285" s="12">
        <v>41480</v>
      </c>
      <c r="M285">
        <f>+YEAR(TListado[[#This Row],[FECHA DE COMPRA]])</f>
        <v>2013</v>
      </c>
      <c r="N285" t="s">
        <v>5919</v>
      </c>
    </row>
    <row r="286" spans="1:14" x14ac:dyDescent="0.3">
      <c r="A286">
        <v>283</v>
      </c>
      <c r="B286">
        <v>3</v>
      </c>
      <c r="C286" t="s">
        <v>8</v>
      </c>
      <c r="D286" t="s">
        <v>1517</v>
      </c>
      <c r="E286" t="s">
        <v>2904</v>
      </c>
      <c r="F286" t="s">
        <v>2905</v>
      </c>
      <c r="G286" t="s">
        <v>1187</v>
      </c>
      <c r="H286" t="s">
        <v>11</v>
      </c>
      <c r="I286" t="s">
        <v>5928</v>
      </c>
      <c r="J286" t="s">
        <v>1518</v>
      </c>
      <c r="K286" t="s">
        <v>1346</v>
      </c>
      <c r="L286" s="12">
        <v>40779</v>
      </c>
      <c r="M286">
        <f>+YEAR(TListado[[#This Row],[FECHA DE COMPRA]])</f>
        <v>2011</v>
      </c>
      <c r="N286" t="s">
        <v>5919</v>
      </c>
    </row>
    <row r="287" spans="1:14" x14ac:dyDescent="0.3">
      <c r="A287">
        <v>284</v>
      </c>
      <c r="B287">
        <v>3</v>
      </c>
      <c r="C287" t="s">
        <v>8</v>
      </c>
      <c r="D287" t="s">
        <v>1519</v>
      </c>
      <c r="F287" t="s">
        <v>2906</v>
      </c>
      <c r="G287" t="s">
        <v>1187</v>
      </c>
      <c r="H287" t="s">
        <v>11</v>
      </c>
      <c r="I287" t="s">
        <v>1316</v>
      </c>
      <c r="J287" t="s">
        <v>1520</v>
      </c>
      <c r="K287" t="s">
        <v>1318</v>
      </c>
      <c r="L287" s="12">
        <v>39826</v>
      </c>
      <c r="M287">
        <f>+YEAR(TListado[[#This Row],[FECHA DE COMPRA]])</f>
        <v>2009</v>
      </c>
      <c r="N287" t="s">
        <v>5919</v>
      </c>
    </row>
    <row r="288" spans="1:14" x14ac:dyDescent="0.3">
      <c r="A288">
        <v>285</v>
      </c>
      <c r="B288">
        <v>3</v>
      </c>
      <c r="C288" t="s">
        <v>8</v>
      </c>
      <c r="D288" t="s">
        <v>1521</v>
      </c>
      <c r="E288" t="s">
        <v>2907</v>
      </c>
      <c r="F288" t="s">
        <v>2908</v>
      </c>
      <c r="G288" t="s">
        <v>1187</v>
      </c>
      <c r="H288" t="s">
        <v>11</v>
      </c>
      <c r="I288" t="s">
        <v>1199</v>
      </c>
      <c r="J288" t="s">
        <v>1522</v>
      </c>
      <c r="K288" t="s">
        <v>1201</v>
      </c>
      <c r="L288" s="12">
        <v>41213</v>
      </c>
      <c r="M288">
        <f>+YEAR(TListado[[#This Row],[FECHA DE COMPRA]])</f>
        <v>2012</v>
      </c>
      <c r="N288" t="s">
        <v>5919</v>
      </c>
    </row>
    <row r="289" spans="1:14" x14ac:dyDescent="0.3">
      <c r="A289">
        <v>286</v>
      </c>
      <c r="B289">
        <v>3</v>
      </c>
      <c r="C289" t="s">
        <v>8</v>
      </c>
      <c r="D289" t="s">
        <v>1523</v>
      </c>
      <c r="E289" t="s">
        <v>2909</v>
      </c>
      <c r="F289" t="s">
        <v>2910</v>
      </c>
      <c r="G289" t="s">
        <v>1187</v>
      </c>
      <c r="H289" t="s">
        <v>11</v>
      </c>
      <c r="I289" t="s">
        <v>1316</v>
      </c>
      <c r="J289" t="s">
        <v>1524</v>
      </c>
      <c r="K289" t="s">
        <v>1318</v>
      </c>
      <c r="L289" s="12">
        <v>39826</v>
      </c>
      <c r="M289">
        <f>+YEAR(TListado[[#This Row],[FECHA DE COMPRA]])</f>
        <v>2009</v>
      </c>
      <c r="N289" t="s">
        <v>5919</v>
      </c>
    </row>
    <row r="290" spans="1:14" x14ac:dyDescent="0.3">
      <c r="A290">
        <v>287</v>
      </c>
      <c r="B290">
        <v>3</v>
      </c>
      <c r="C290" t="s">
        <v>8</v>
      </c>
      <c r="D290" t="s">
        <v>1525</v>
      </c>
      <c r="E290" t="s">
        <v>2911</v>
      </c>
      <c r="F290" t="s">
        <v>2912</v>
      </c>
      <c r="G290" t="s">
        <v>1187</v>
      </c>
      <c r="H290" t="s">
        <v>11</v>
      </c>
      <c r="I290" t="s">
        <v>1199</v>
      </c>
      <c r="J290" t="s">
        <v>1526</v>
      </c>
      <c r="K290" t="s">
        <v>1201</v>
      </c>
      <c r="L290" s="12">
        <v>41213</v>
      </c>
      <c r="M290">
        <f>+YEAR(TListado[[#This Row],[FECHA DE COMPRA]])</f>
        <v>2012</v>
      </c>
      <c r="N290" t="s">
        <v>5919</v>
      </c>
    </row>
    <row r="291" spans="1:14" x14ac:dyDescent="0.3">
      <c r="A291">
        <v>288</v>
      </c>
      <c r="B291">
        <v>3</v>
      </c>
      <c r="C291" t="s">
        <v>8</v>
      </c>
      <c r="D291" t="s">
        <v>1527</v>
      </c>
      <c r="F291" t="s">
        <v>2913</v>
      </c>
      <c r="G291" t="s">
        <v>1187</v>
      </c>
      <c r="H291" t="s">
        <v>11</v>
      </c>
      <c r="I291" t="s">
        <v>1241</v>
      </c>
      <c r="J291" t="s">
        <v>1528</v>
      </c>
      <c r="K291" t="s">
        <v>1425</v>
      </c>
      <c r="L291" s="12">
        <v>40100</v>
      </c>
      <c r="M291">
        <f>+YEAR(TListado[[#This Row],[FECHA DE COMPRA]])</f>
        <v>2009</v>
      </c>
      <c r="N291" t="s">
        <v>5919</v>
      </c>
    </row>
    <row r="292" spans="1:14" x14ac:dyDescent="0.3">
      <c r="A292">
        <v>289</v>
      </c>
      <c r="B292">
        <v>3</v>
      </c>
      <c r="C292" t="s">
        <v>8</v>
      </c>
      <c r="D292" t="s">
        <v>1529</v>
      </c>
      <c r="E292" t="s">
        <v>2914</v>
      </c>
      <c r="F292" t="s">
        <v>2915</v>
      </c>
      <c r="G292" t="s">
        <v>1187</v>
      </c>
      <c r="H292" t="s">
        <v>11</v>
      </c>
      <c r="I292" t="s">
        <v>1199</v>
      </c>
      <c r="J292" t="s">
        <v>1530</v>
      </c>
      <c r="K292" t="s">
        <v>1211</v>
      </c>
      <c r="L292" s="12">
        <v>42527</v>
      </c>
      <c r="M292">
        <f>+YEAR(TListado[[#This Row],[FECHA DE COMPRA]])</f>
        <v>2016</v>
      </c>
      <c r="N292" t="s">
        <v>5919</v>
      </c>
    </row>
    <row r="293" spans="1:14" x14ac:dyDescent="0.3">
      <c r="A293">
        <v>290</v>
      </c>
      <c r="B293">
        <v>3</v>
      </c>
      <c r="C293" t="s">
        <v>8</v>
      </c>
      <c r="D293" t="s">
        <v>1531</v>
      </c>
      <c r="E293" t="s">
        <v>2916</v>
      </c>
      <c r="F293" t="s">
        <v>2917</v>
      </c>
      <c r="G293" t="s">
        <v>1187</v>
      </c>
      <c r="H293" t="s">
        <v>11</v>
      </c>
      <c r="I293" t="s">
        <v>1229</v>
      </c>
      <c r="J293" t="s">
        <v>1532</v>
      </c>
      <c r="K293" t="s">
        <v>1237</v>
      </c>
      <c r="L293" s="12">
        <v>41480</v>
      </c>
      <c r="M293">
        <f>+YEAR(TListado[[#This Row],[FECHA DE COMPRA]])</f>
        <v>2013</v>
      </c>
      <c r="N293" t="s">
        <v>5919</v>
      </c>
    </row>
    <row r="294" spans="1:14" x14ac:dyDescent="0.3">
      <c r="A294">
        <v>291</v>
      </c>
      <c r="B294">
        <v>3</v>
      </c>
      <c r="C294" t="s">
        <v>8</v>
      </c>
      <c r="D294" t="s">
        <v>1533</v>
      </c>
      <c r="E294" t="s">
        <v>2918</v>
      </c>
      <c r="F294" t="s">
        <v>2919</v>
      </c>
      <c r="G294" t="s">
        <v>1187</v>
      </c>
      <c r="H294" t="s">
        <v>11</v>
      </c>
      <c r="I294" t="s">
        <v>1195</v>
      </c>
      <c r="J294" t="s">
        <v>1534</v>
      </c>
      <c r="K294" t="s">
        <v>1268</v>
      </c>
      <c r="L294" s="12">
        <v>41016</v>
      </c>
      <c r="M294">
        <f>+YEAR(TListado[[#This Row],[FECHA DE COMPRA]])</f>
        <v>2012</v>
      </c>
      <c r="N294" t="s">
        <v>5919</v>
      </c>
    </row>
    <row r="295" spans="1:14" x14ac:dyDescent="0.3">
      <c r="A295">
        <v>292</v>
      </c>
      <c r="B295">
        <v>3</v>
      </c>
      <c r="C295" t="s">
        <v>8</v>
      </c>
      <c r="D295" t="s">
        <v>1535</v>
      </c>
      <c r="E295" t="s">
        <v>2920</v>
      </c>
      <c r="F295" t="s">
        <v>2921</v>
      </c>
      <c r="G295" t="s">
        <v>1187</v>
      </c>
      <c r="H295" t="s">
        <v>11</v>
      </c>
      <c r="I295" t="s">
        <v>5929</v>
      </c>
      <c r="J295" t="s">
        <v>1536</v>
      </c>
      <c r="K295" t="s">
        <v>1325</v>
      </c>
      <c r="L295" s="12">
        <v>41477</v>
      </c>
      <c r="M295">
        <f>+YEAR(TListado[[#This Row],[FECHA DE COMPRA]])</f>
        <v>2013</v>
      </c>
      <c r="N295" t="s">
        <v>5919</v>
      </c>
    </row>
    <row r="296" spans="1:14" x14ac:dyDescent="0.3">
      <c r="A296">
        <v>293</v>
      </c>
      <c r="B296">
        <v>3</v>
      </c>
      <c r="C296" t="s">
        <v>8</v>
      </c>
      <c r="D296" t="s">
        <v>1537</v>
      </c>
      <c r="E296" t="s">
        <v>2922</v>
      </c>
      <c r="F296" t="s">
        <v>2923</v>
      </c>
      <c r="G296" t="s">
        <v>1187</v>
      </c>
      <c r="H296" t="s">
        <v>11</v>
      </c>
      <c r="I296" t="s">
        <v>1195</v>
      </c>
      <c r="J296" t="s">
        <v>1538</v>
      </c>
      <c r="K296" t="s">
        <v>1539</v>
      </c>
      <c r="L296" s="12">
        <v>41033</v>
      </c>
      <c r="M296">
        <f>+YEAR(TListado[[#This Row],[FECHA DE COMPRA]])</f>
        <v>2012</v>
      </c>
      <c r="N296" t="s">
        <v>5919</v>
      </c>
    </row>
    <row r="297" spans="1:14" x14ac:dyDescent="0.3">
      <c r="A297">
        <v>294</v>
      </c>
      <c r="B297">
        <v>3</v>
      </c>
      <c r="C297" t="s">
        <v>8</v>
      </c>
      <c r="D297" t="s">
        <v>1540</v>
      </c>
      <c r="E297" t="s">
        <v>2924</v>
      </c>
      <c r="F297" t="s">
        <v>2925</v>
      </c>
      <c r="G297" t="s">
        <v>1187</v>
      </c>
      <c r="H297" t="s">
        <v>11</v>
      </c>
      <c r="I297" t="s">
        <v>1241</v>
      </c>
      <c r="J297" t="s">
        <v>1541</v>
      </c>
      <c r="K297" t="s">
        <v>1243</v>
      </c>
      <c r="L297" s="12">
        <v>40718</v>
      </c>
      <c r="M297">
        <f>+YEAR(TListado[[#This Row],[FECHA DE COMPRA]])</f>
        <v>2011</v>
      </c>
      <c r="N297" t="s">
        <v>5919</v>
      </c>
    </row>
    <row r="298" spans="1:14" x14ac:dyDescent="0.3">
      <c r="A298">
        <v>295</v>
      </c>
      <c r="B298">
        <v>3</v>
      </c>
      <c r="C298" t="s">
        <v>8</v>
      </c>
      <c r="D298" t="s">
        <v>1542</v>
      </c>
      <c r="E298" t="s">
        <v>2926</v>
      </c>
      <c r="F298" t="s">
        <v>2927</v>
      </c>
      <c r="G298" t="s">
        <v>1187</v>
      </c>
      <c r="H298" t="s">
        <v>11</v>
      </c>
      <c r="I298" t="s">
        <v>5949</v>
      </c>
      <c r="J298" t="s">
        <v>1543</v>
      </c>
      <c r="K298" t="s">
        <v>1237</v>
      </c>
      <c r="L298" s="12">
        <v>41480</v>
      </c>
      <c r="M298">
        <f>+YEAR(TListado[[#This Row],[FECHA DE COMPRA]])</f>
        <v>2013</v>
      </c>
      <c r="N298" t="s">
        <v>5919</v>
      </c>
    </row>
    <row r="299" spans="1:14" x14ac:dyDescent="0.3">
      <c r="A299">
        <v>296</v>
      </c>
      <c r="B299">
        <v>3</v>
      </c>
      <c r="C299" t="s">
        <v>8</v>
      </c>
      <c r="D299" t="s">
        <v>1544</v>
      </c>
      <c r="F299" t="s">
        <v>2928</v>
      </c>
      <c r="G299" t="s">
        <v>1187</v>
      </c>
      <c r="H299" t="s">
        <v>11</v>
      </c>
      <c r="I299" t="s">
        <v>1545</v>
      </c>
      <c r="J299" t="s">
        <v>1546</v>
      </c>
      <c r="K299" t="s">
        <v>1547</v>
      </c>
      <c r="L299" s="12">
        <v>38617</v>
      </c>
      <c r="M299">
        <f>+YEAR(TListado[[#This Row],[FECHA DE COMPRA]])</f>
        <v>2005</v>
      </c>
      <c r="N299" t="s">
        <v>5919</v>
      </c>
    </row>
    <row r="300" spans="1:14" x14ac:dyDescent="0.3">
      <c r="A300">
        <v>297</v>
      </c>
      <c r="B300">
        <v>3</v>
      </c>
      <c r="C300" t="s">
        <v>8</v>
      </c>
      <c r="D300" t="s">
        <v>1548</v>
      </c>
      <c r="E300" t="s">
        <v>2929</v>
      </c>
      <c r="F300" t="s">
        <v>2930</v>
      </c>
      <c r="G300" t="s">
        <v>1187</v>
      </c>
      <c r="H300" t="s">
        <v>11</v>
      </c>
      <c r="I300" t="s">
        <v>1195</v>
      </c>
      <c r="J300" t="s">
        <v>1549</v>
      </c>
      <c r="K300" t="s">
        <v>1268</v>
      </c>
      <c r="L300" s="12">
        <v>41016</v>
      </c>
      <c r="M300">
        <f>+YEAR(TListado[[#This Row],[FECHA DE COMPRA]])</f>
        <v>2012</v>
      </c>
      <c r="N300" t="s">
        <v>5919</v>
      </c>
    </row>
    <row r="301" spans="1:14" x14ac:dyDescent="0.3">
      <c r="A301">
        <v>298</v>
      </c>
      <c r="B301">
        <v>3</v>
      </c>
      <c r="C301" t="s">
        <v>8</v>
      </c>
      <c r="D301" t="s">
        <v>1550</v>
      </c>
      <c r="E301" t="s">
        <v>2931</v>
      </c>
      <c r="F301" t="s">
        <v>2932</v>
      </c>
      <c r="G301" t="s">
        <v>1187</v>
      </c>
      <c r="H301" t="s">
        <v>11</v>
      </c>
      <c r="I301" t="s">
        <v>1199</v>
      </c>
      <c r="J301" t="s">
        <v>1551</v>
      </c>
      <c r="K301" t="s">
        <v>1201</v>
      </c>
      <c r="L301" s="12">
        <v>41247</v>
      </c>
      <c r="M301">
        <f>+YEAR(TListado[[#This Row],[FECHA DE COMPRA]])</f>
        <v>2012</v>
      </c>
      <c r="N301" t="s">
        <v>5919</v>
      </c>
    </row>
    <row r="302" spans="1:14" x14ac:dyDescent="0.3">
      <c r="A302">
        <v>299</v>
      </c>
      <c r="B302">
        <v>3</v>
      </c>
      <c r="C302" t="s">
        <v>8</v>
      </c>
      <c r="D302" t="s">
        <v>1552</v>
      </c>
      <c r="E302" t="s">
        <v>2933</v>
      </c>
      <c r="F302" t="s">
        <v>2934</v>
      </c>
      <c r="G302" t="s">
        <v>1187</v>
      </c>
      <c r="H302" t="s">
        <v>11</v>
      </c>
      <c r="I302" t="s">
        <v>1195</v>
      </c>
      <c r="J302" t="s">
        <v>1553</v>
      </c>
      <c r="K302" t="s">
        <v>1268</v>
      </c>
      <c r="L302" s="12">
        <v>41016</v>
      </c>
      <c r="M302">
        <f>+YEAR(TListado[[#This Row],[FECHA DE COMPRA]])</f>
        <v>2012</v>
      </c>
      <c r="N302" t="s">
        <v>5919</v>
      </c>
    </row>
    <row r="303" spans="1:14" x14ac:dyDescent="0.3">
      <c r="A303">
        <v>300</v>
      </c>
      <c r="B303">
        <v>3</v>
      </c>
      <c r="C303" t="s">
        <v>8</v>
      </c>
      <c r="D303" t="s">
        <v>1554</v>
      </c>
      <c r="E303" t="s">
        <v>2935</v>
      </c>
      <c r="F303" t="s">
        <v>2936</v>
      </c>
      <c r="G303" t="s">
        <v>1187</v>
      </c>
      <c r="H303" t="s">
        <v>11</v>
      </c>
      <c r="I303" t="s">
        <v>1199</v>
      </c>
      <c r="J303" t="s">
        <v>1555</v>
      </c>
      <c r="K303" t="s">
        <v>1231</v>
      </c>
      <c r="L303" s="12">
        <v>41765</v>
      </c>
      <c r="M303">
        <f>+YEAR(TListado[[#This Row],[FECHA DE COMPRA]])</f>
        <v>2014</v>
      </c>
      <c r="N303" t="s">
        <v>5919</v>
      </c>
    </row>
    <row r="304" spans="1:14" x14ac:dyDescent="0.3">
      <c r="A304">
        <v>301</v>
      </c>
      <c r="B304">
        <v>3</v>
      </c>
      <c r="C304" t="s">
        <v>8</v>
      </c>
      <c r="D304" t="s">
        <v>1556</v>
      </c>
      <c r="E304" t="s">
        <v>2937</v>
      </c>
      <c r="F304" t="s">
        <v>2938</v>
      </c>
      <c r="G304" t="s">
        <v>1187</v>
      </c>
      <c r="H304" t="s">
        <v>11</v>
      </c>
      <c r="I304" t="s">
        <v>1229</v>
      </c>
      <c r="J304" t="s">
        <v>1557</v>
      </c>
      <c r="K304" t="s">
        <v>1268</v>
      </c>
      <c r="L304" s="12">
        <v>41071</v>
      </c>
      <c r="M304">
        <f>+YEAR(TListado[[#This Row],[FECHA DE COMPRA]])</f>
        <v>2012</v>
      </c>
      <c r="N304" t="s">
        <v>5919</v>
      </c>
    </row>
    <row r="305" spans="1:14" x14ac:dyDescent="0.3">
      <c r="A305">
        <v>302</v>
      </c>
      <c r="B305">
        <v>3</v>
      </c>
      <c r="C305" t="s">
        <v>8</v>
      </c>
      <c r="D305" t="s">
        <v>1558</v>
      </c>
      <c r="E305" t="s">
        <v>2939</v>
      </c>
      <c r="F305" t="s">
        <v>2940</v>
      </c>
      <c r="G305" t="s">
        <v>1187</v>
      </c>
      <c r="H305" t="s">
        <v>11</v>
      </c>
      <c r="I305" t="s">
        <v>1241</v>
      </c>
      <c r="J305" t="s">
        <v>1559</v>
      </c>
      <c r="K305" t="s">
        <v>1243</v>
      </c>
      <c r="L305" s="12">
        <v>40718</v>
      </c>
      <c r="M305">
        <f>+YEAR(TListado[[#This Row],[FECHA DE COMPRA]])</f>
        <v>2011</v>
      </c>
      <c r="N305" t="s">
        <v>5919</v>
      </c>
    </row>
    <row r="306" spans="1:14" x14ac:dyDescent="0.3">
      <c r="A306">
        <v>303</v>
      </c>
      <c r="B306">
        <v>3</v>
      </c>
      <c r="C306" t="s">
        <v>8</v>
      </c>
      <c r="D306" t="s">
        <v>1560</v>
      </c>
      <c r="E306" t="s">
        <v>2941</v>
      </c>
      <c r="F306" t="s">
        <v>2942</v>
      </c>
      <c r="G306" t="s">
        <v>1187</v>
      </c>
      <c r="H306" t="s">
        <v>11</v>
      </c>
      <c r="I306" t="s">
        <v>5949</v>
      </c>
      <c r="J306" t="s">
        <v>1561</v>
      </c>
      <c r="K306" t="s">
        <v>1237</v>
      </c>
      <c r="L306" s="12">
        <v>41480</v>
      </c>
      <c r="M306">
        <f>+YEAR(TListado[[#This Row],[FECHA DE COMPRA]])</f>
        <v>2013</v>
      </c>
      <c r="N306" t="s">
        <v>5919</v>
      </c>
    </row>
    <row r="307" spans="1:14" x14ac:dyDescent="0.3">
      <c r="A307">
        <v>304</v>
      </c>
      <c r="B307">
        <v>3</v>
      </c>
      <c r="C307" t="s">
        <v>8</v>
      </c>
      <c r="D307" t="s">
        <v>1562</v>
      </c>
      <c r="E307" t="s">
        <v>2943</v>
      </c>
      <c r="F307" t="s">
        <v>2944</v>
      </c>
      <c r="G307" t="s">
        <v>1187</v>
      </c>
      <c r="H307" t="s">
        <v>11</v>
      </c>
      <c r="I307" t="s">
        <v>1199</v>
      </c>
      <c r="J307" t="s">
        <v>1563</v>
      </c>
      <c r="K307" t="s">
        <v>1201</v>
      </c>
      <c r="L307" s="12">
        <v>41247</v>
      </c>
      <c r="M307">
        <f>+YEAR(TListado[[#This Row],[FECHA DE COMPRA]])</f>
        <v>2012</v>
      </c>
      <c r="N307" t="s">
        <v>5919</v>
      </c>
    </row>
    <row r="308" spans="1:14" x14ac:dyDescent="0.3">
      <c r="A308">
        <v>305</v>
      </c>
      <c r="B308">
        <v>3</v>
      </c>
      <c r="C308" t="s">
        <v>8</v>
      </c>
      <c r="D308" t="s">
        <v>1564</v>
      </c>
      <c r="E308" t="s">
        <v>2945</v>
      </c>
      <c r="F308" t="s">
        <v>2946</v>
      </c>
      <c r="G308" t="s">
        <v>1187</v>
      </c>
      <c r="H308" t="s">
        <v>11</v>
      </c>
      <c r="I308" t="s">
        <v>1195</v>
      </c>
      <c r="J308" t="s">
        <v>1565</v>
      </c>
      <c r="K308" t="s">
        <v>1492</v>
      </c>
      <c r="L308" s="12">
        <v>40905</v>
      </c>
      <c r="M308">
        <f>+YEAR(TListado[[#This Row],[FECHA DE COMPRA]])</f>
        <v>2011</v>
      </c>
      <c r="N308" t="s">
        <v>5919</v>
      </c>
    </row>
    <row r="309" spans="1:14" x14ac:dyDescent="0.3">
      <c r="A309">
        <v>306</v>
      </c>
      <c r="B309">
        <v>3</v>
      </c>
      <c r="C309" t="s">
        <v>8</v>
      </c>
      <c r="D309" t="s">
        <v>1566</v>
      </c>
      <c r="E309" t="s">
        <v>2947</v>
      </c>
      <c r="F309" t="s">
        <v>2948</v>
      </c>
      <c r="G309" t="s">
        <v>1187</v>
      </c>
      <c r="H309" t="s">
        <v>11</v>
      </c>
      <c r="I309" t="s">
        <v>1195</v>
      </c>
      <c r="J309" t="s">
        <v>1567</v>
      </c>
      <c r="K309" t="s">
        <v>1355</v>
      </c>
      <c r="L309" s="12">
        <v>40129</v>
      </c>
      <c r="M309">
        <f>+YEAR(TListado[[#This Row],[FECHA DE COMPRA]])</f>
        <v>2009</v>
      </c>
      <c r="N309" t="s">
        <v>5919</v>
      </c>
    </row>
    <row r="310" spans="1:14" x14ac:dyDescent="0.3">
      <c r="A310">
        <v>307</v>
      </c>
      <c r="B310">
        <v>3</v>
      </c>
      <c r="C310" t="s">
        <v>8</v>
      </c>
      <c r="D310" t="s">
        <v>1568</v>
      </c>
      <c r="E310" t="s">
        <v>2949</v>
      </c>
      <c r="F310" t="s">
        <v>2950</v>
      </c>
      <c r="G310" t="s">
        <v>1187</v>
      </c>
      <c r="H310" t="s">
        <v>11</v>
      </c>
      <c r="I310" t="s">
        <v>5949</v>
      </c>
      <c r="J310" t="s">
        <v>1569</v>
      </c>
      <c r="K310" t="s">
        <v>1237</v>
      </c>
      <c r="L310" s="12">
        <v>41480</v>
      </c>
      <c r="M310">
        <f>+YEAR(TListado[[#This Row],[FECHA DE COMPRA]])</f>
        <v>2013</v>
      </c>
      <c r="N310" t="s">
        <v>5919</v>
      </c>
    </row>
    <row r="311" spans="1:14" x14ac:dyDescent="0.3">
      <c r="A311">
        <v>308</v>
      </c>
      <c r="B311">
        <v>3</v>
      </c>
      <c r="C311" t="s">
        <v>8</v>
      </c>
      <c r="D311" t="s">
        <v>1570</v>
      </c>
      <c r="E311" t="s">
        <v>2951</v>
      </c>
      <c r="F311" t="s">
        <v>2952</v>
      </c>
      <c r="G311" t="s">
        <v>1187</v>
      </c>
      <c r="H311" t="s">
        <v>11</v>
      </c>
      <c r="I311" t="s">
        <v>5929</v>
      </c>
      <c r="J311" t="s">
        <v>1571</v>
      </c>
      <c r="K311" t="s">
        <v>1325</v>
      </c>
      <c r="L311" s="12">
        <v>41477</v>
      </c>
      <c r="M311">
        <f>+YEAR(TListado[[#This Row],[FECHA DE COMPRA]])</f>
        <v>2013</v>
      </c>
      <c r="N311" t="s">
        <v>5919</v>
      </c>
    </row>
    <row r="312" spans="1:14" x14ac:dyDescent="0.3">
      <c r="A312">
        <v>309</v>
      </c>
      <c r="B312">
        <v>3</v>
      </c>
      <c r="C312" t="s">
        <v>8</v>
      </c>
      <c r="D312" t="s">
        <v>1572</v>
      </c>
      <c r="E312" t="s">
        <v>2953</v>
      </c>
      <c r="F312" t="s">
        <v>2954</v>
      </c>
      <c r="G312" t="s">
        <v>1187</v>
      </c>
      <c r="H312" t="s">
        <v>11</v>
      </c>
      <c r="I312" t="s">
        <v>5929</v>
      </c>
      <c r="J312" t="s">
        <v>1573</v>
      </c>
      <c r="K312" t="s">
        <v>1574</v>
      </c>
      <c r="L312" s="12">
        <v>40486</v>
      </c>
      <c r="M312">
        <f>+YEAR(TListado[[#This Row],[FECHA DE COMPRA]])</f>
        <v>2010</v>
      </c>
      <c r="N312" t="s">
        <v>5919</v>
      </c>
    </row>
    <row r="313" spans="1:14" x14ac:dyDescent="0.3">
      <c r="A313">
        <v>310</v>
      </c>
      <c r="B313">
        <v>3</v>
      </c>
      <c r="C313" t="s">
        <v>8</v>
      </c>
      <c r="D313" t="s">
        <v>1575</v>
      </c>
      <c r="F313" t="s">
        <v>2955</v>
      </c>
      <c r="G313" t="s">
        <v>1187</v>
      </c>
      <c r="H313" t="s">
        <v>11</v>
      </c>
      <c r="I313" t="s">
        <v>5929</v>
      </c>
      <c r="J313" t="s">
        <v>1576</v>
      </c>
      <c r="K313" t="s">
        <v>1375</v>
      </c>
      <c r="L313" s="12">
        <v>39791</v>
      </c>
      <c r="M313">
        <f>+YEAR(TListado[[#This Row],[FECHA DE COMPRA]])</f>
        <v>2008</v>
      </c>
      <c r="N313" t="s">
        <v>5919</v>
      </c>
    </row>
    <row r="314" spans="1:14" x14ac:dyDescent="0.3">
      <c r="A314">
        <v>311</v>
      </c>
      <c r="B314">
        <v>3</v>
      </c>
      <c r="C314" t="s">
        <v>8</v>
      </c>
      <c r="D314" t="s">
        <v>1577</v>
      </c>
      <c r="E314" t="s">
        <v>2956</v>
      </c>
      <c r="F314" t="s">
        <v>2957</v>
      </c>
      <c r="G314" t="s">
        <v>1187</v>
      </c>
      <c r="H314" t="s">
        <v>11</v>
      </c>
      <c r="I314" t="s">
        <v>1195</v>
      </c>
      <c r="J314" t="s">
        <v>1578</v>
      </c>
      <c r="K314" t="s">
        <v>1268</v>
      </c>
      <c r="L314" s="12">
        <v>41016</v>
      </c>
      <c r="M314">
        <f>+YEAR(TListado[[#This Row],[FECHA DE COMPRA]])</f>
        <v>2012</v>
      </c>
      <c r="N314" t="s">
        <v>5919</v>
      </c>
    </row>
    <row r="315" spans="1:14" x14ac:dyDescent="0.3">
      <c r="A315">
        <v>312</v>
      </c>
      <c r="B315">
        <v>3</v>
      </c>
      <c r="C315" t="s">
        <v>8</v>
      </c>
      <c r="D315" t="s">
        <v>1579</v>
      </c>
      <c r="E315" t="s">
        <v>2958</v>
      </c>
      <c r="F315" t="s">
        <v>2959</v>
      </c>
      <c r="G315" t="s">
        <v>1187</v>
      </c>
      <c r="H315" t="s">
        <v>11</v>
      </c>
      <c r="I315" t="s">
        <v>1241</v>
      </c>
      <c r="J315" t="s">
        <v>1580</v>
      </c>
      <c r="K315" t="s">
        <v>1243</v>
      </c>
      <c r="L315" s="12">
        <v>40718</v>
      </c>
      <c r="M315">
        <f>+YEAR(TListado[[#This Row],[FECHA DE COMPRA]])</f>
        <v>2011</v>
      </c>
      <c r="N315" t="s">
        <v>5919</v>
      </c>
    </row>
    <row r="316" spans="1:14" x14ac:dyDescent="0.3">
      <c r="A316">
        <v>313</v>
      </c>
      <c r="B316">
        <v>3</v>
      </c>
      <c r="C316" t="s">
        <v>8</v>
      </c>
      <c r="D316" t="s">
        <v>1581</v>
      </c>
      <c r="E316" t="s">
        <v>2960</v>
      </c>
      <c r="F316" t="s">
        <v>2961</v>
      </c>
      <c r="G316" t="s">
        <v>1187</v>
      </c>
      <c r="H316" t="s">
        <v>164</v>
      </c>
      <c r="I316" t="s">
        <v>5953</v>
      </c>
      <c r="J316" t="s">
        <v>1582</v>
      </c>
      <c r="K316" t="s">
        <v>1583</v>
      </c>
      <c r="L316" s="12">
        <v>40574</v>
      </c>
      <c r="M316">
        <f>+YEAR(TListado[[#This Row],[FECHA DE COMPRA]])</f>
        <v>2011</v>
      </c>
      <c r="N316" t="s">
        <v>5919</v>
      </c>
    </row>
    <row r="317" spans="1:14" x14ac:dyDescent="0.3">
      <c r="A317">
        <v>314</v>
      </c>
      <c r="B317">
        <v>4</v>
      </c>
      <c r="C317" t="s">
        <v>8</v>
      </c>
      <c r="D317" t="s">
        <v>202</v>
      </c>
      <c r="E317" t="s">
        <v>1903</v>
      </c>
      <c r="F317" t="s">
        <v>1904</v>
      </c>
      <c r="G317" t="s">
        <v>203</v>
      </c>
      <c r="H317" t="s">
        <v>11</v>
      </c>
      <c r="I317" t="s">
        <v>204</v>
      </c>
      <c r="J317" t="s">
        <v>205</v>
      </c>
      <c r="K317" t="s">
        <v>206</v>
      </c>
      <c r="L317" s="12">
        <v>41158</v>
      </c>
      <c r="M317">
        <f>+YEAR(TListado[[#This Row],[FECHA DE COMPRA]])</f>
        <v>2012</v>
      </c>
      <c r="N317" t="s">
        <v>5919</v>
      </c>
    </row>
    <row r="318" spans="1:14" x14ac:dyDescent="0.3">
      <c r="A318">
        <v>315</v>
      </c>
      <c r="B318">
        <v>4</v>
      </c>
      <c r="C318" t="s">
        <v>8</v>
      </c>
      <c r="D318" t="s">
        <v>207</v>
      </c>
      <c r="E318" t="s">
        <v>1905</v>
      </c>
      <c r="F318" t="s">
        <v>1906</v>
      </c>
      <c r="G318" t="s">
        <v>203</v>
      </c>
      <c r="H318" t="s">
        <v>11</v>
      </c>
      <c r="I318" t="s">
        <v>204</v>
      </c>
      <c r="J318" t="s">
        <v>208</v>
      </c>
      <c r="K318" t="s">
        <v>206</v>
      </c>
      <c r="L318" s="12">
        <v>41158</v>
      </c>
      <c r="M318">
        <f>+YEAR(TListado[[#This Row],[FECHA DE COMPRA]])</f>
        <v>2012</v>
      </c>
      <c r="N318" t="s">
        <v>5919</v>
      </c>
    </row>
    <row r="319" spans="1:14" x14ac:dyDescent="0.3">
      <c r="A319">
        <v>316</v>
      </c>
      <c r="B319">
        <v>4</v>
      </c>
      <c r="C319" t="s">
        <v>8</v>
      </c>
      <c r="D319" t="s">
        <v>209</v>
      </c>
      <c r="E319" t="s">
        <v>1907</v>
      </c>
      <c r="F319" t="s">
        <v>1908</v>
      </c>
      <c r="G319" t="s">
        <v>203</v>
      </c>
      <c r="H319" t="s">
        <v>11</v>
      </c>
      <c r="I319" t="s">
        <v>204</v>
      </c>
      <c r="J319" t="s">
        <v>210</v>
      </c>
      <c r="K319" t="s">
        <v>206</v>
      </c>
      <c r="L319" s="12">
        <v>41159</v>
      </c>
      <c r="M319">
        <f>+YEAR(TListado[[#This Row],[FECHA DE COMPRA]])</f>
        <v>2012</v>
      </c>
      <c r="N319" t="s">
        <v>5919</v>
      </c>
    </row>
    <row r="320" spans="1:14" x14ac:dyDescent="0.3">
      <c r="A320">
        <v>317</v>
      </c>
      <c r="B320">
        <v>4</v>
      </c>
      <c r="C320" t="s">
        <v>8</v>
      </c>
      <c r="D320" t="s">
        <v>211</v>
      </c>
      <c r="E320" t="s">
        <v>1909</v>
      </c>
      <c r="F320" t="s">
        <v>1910</v>
      </c>
      <c r="G320" t="s">
        <v>203</v>
      </c>
      <c r="H320" t="s">
        <v>11</v>
      </c>
      <c r="I320" t="s">
        <v>204</v>
      </c>
      <c r="J320" t="s">
        <v>212</v>
      </c>
      <c r="K320" t="s">
        <v>206</v>
      </c>
      <c r="L320" s="12">
        <v>41158</v>
      </c>
      <c r="M320">
        <f>+YEAR(TListado[[#This Row],[FECHA DE COMPRA]])</f>
        <v>2012</v>
      </c>
      <c r="N320" t="s">
        <v>5919</v>
      </c>
    </row>
    <row r="321" spans="1:14" x14ac:dyDescent="0.3">
      <c r="A321">
        <v>318</v>
      </c>
      <c r="B321">
        <v>4</v>
      </c>
      <c r="C321" t="s">
        <v>8</v>
      </c>
      <c r="D321" t="s">
        <v>213</v>
      </c>
      <c r="E321" t="s">
        <v>1911</v>
      </c>
      <c r="F321" t="s">
        <v>1912</v>
      </c>
      <c r="G321" t="s">
        <v>203</v>
      </c>
      <c r="H321" t="s">
        <v>11</v>
      </c>
      <c r="I321" t="s">
        <v>204</v>
      </c>
      <c r="J321" t="s">
        <v>214</v>
      </c>
      <c r="K321" t="s">
        <v>206</v>
      </c>
      <c r="L321" s="12">
        <v>41159</v>
      </c>
      <c r="M321">
        <f>+YEAR(TListado[[#This Row],[FECHA DE COMPRA]])</f>
        <v>2012</v>
      </c>
      <c r="N321" t="s">
        <v>5919</v>
      </c>
    </row>
    <row r="322" spans="1:14" x14ac:dyDescent="0.3">
      <c r="A322">
        <v>319</v>
      </c>
      <c r="B322">
        <v>4</v>
      </c>
      <c r="C322" t="s">
        <v>8</v>
      </c>
      <c r="D322" t="s">
        <v>215</v>
      </c>
      <c r="E322" t="s">
        <v>1913</v>
      </c>
      <c r="F322" t="s">
        <v>1914</v>
      </c>
      <c r="G322" t="s">
        <v>203</v>
      </c>
      <c r="H322" t="s">
        <v>11</v>
      </c>
      <c r="I322" t="s">
        <v>204</v>
      </c>
      <c r="J322" t="s">
        <v>216</v>
      </c>
      <c r="K322" t="s">
        <v>206</v>
      </c>
      <c r="L322" s="12">
        <v>41159</v>
      </c>
      <c r="M322">
        <f>+YEAR(TListado[[#This Row],[FECHA DE COMPRA]])</f>
        <v>2012</v>
      </c>
      <c r="N322" t="s">
        <v>5919</v>
      </c>
    </row>
    <row r="323" spans="1:14" x14ac:dyDescent="0.3">
      <c r="A323">
        <v>320</v>
      </c>
      <c r="B323">
        <v>4</v>
      </c>
      <c r="C323" t="s">
        <v>8</v>
      </c>
      <c r="D323" t="s">
        <v>217</v>
      </c>
      <c r="E323" t="s">
        <v>1915</v>
      </c>
      <c r="F323" t="s">
        <v>1916</v>
      </c>
      <c r="G323" t="s">
        <v>203</v>
      </c>
      <c r="H323" t="s">
        <v>11</v>
      </c>
      <c r="I323" t="s">
        <v>204</v>
      </c>
      <c r="J323" t="s">
        <v>218</v>
      </c>
      <c r="K323" t="s">
        <v>206</v>
      </c>
      <c r="L323" s="12">
        <v>41158</v>
      </c>
      <c r="M323">
        <f>+YEAR(TListado[[#This Row],[FECHA DE COMPRA]])</f>
        <v>2012</v>
      </c>
      <c r="N323" t="s">
        <v>5919</v>
      </c>
    </row>
    <row r="324" spans="1:14" x14ac:dyDescent="0.3">
      <c r="A324">
        <v>321</v>
      </c>
      <c r="B324">
        <v>4</v>
      </c>
      <c r="C324" t="s">
        <v>8</v>
      </c>
      <c r="D324" t="s">
        <v>219</v>
      </c>
      <c r="E324" t="s">
        <v>1917</v>
      </c>
      <c r="F324" t="s">
        <v>1918</v>
      </c>
      <c r="G324" t="s">
        <v>203</v>
      </c>
      <c r="H324" t="s">
        <v>11</v>
      </c>
      <c r="I324" t="s">
        <v>204</v>
      </c>
      <c r="J324" t="s">
        <v>220</v>
      </c>
      <c r="K324" t="s">
        <v>206</v>
      </c>
      <c r="L324" s="12">
        <v>41159</v>
      </c>
      <c r="M324">
        <f>+YEAR(TListado[[#This Row],[FECHA DE COMPRA]])</f>
        <v>2012</v>
      </c>
      <c r="N324" t="s">
        <v>5919</v>
      </c>
    </row>
    <row r="325" spans="1:14" x14ac:dyDescent="0.3">
      <c r="A325">
        <v>322</v>
      </c>
      <c r="B325">
        <v>4</v>
      </c>
      <c r="C325" t="s">
        <v>8</v>
      </c>
      <c r="D325" t="s">
        <v>221</v>
      </c>
      <c r="E325" t="s">
        <v>1919</v>
      </c>
      <c r="F325" t="s">
        <v>1920</v>
      </c>
      <c r="G325" t="s">
        <v>203</v>
      </c>
      <c r="H325" t="s">
        <v>11</v>
      </c>
      <c r="I325" t="s">
        <v>204</v>
      </c>
      <c r="J325" t="s">
        <v>222</v>
      </c>
      <c r="K325" t="s">
        <v>206</v>
      </c>
      <c r="L325" s="12">
        <v>41158</v>
      </c>
      <c r="M325">
        <f>+YEAR(TListado[[#This Row],[FECHA DE COMPRA]])</f>
        <v>2012</v>
      </c>
      <c r="N325" t="s">
        <v>5919</v>
      </c>
    </row>
    <row r="326" spans="1:14" x14ac:dyDescent="0.3">
      <c r="A326">
        <v>323</v>
      </c>
      <c r="B326">
        <v>4</v>
      </c>
      <c r="C326" t="s">
        <v>8</v>
      </c>
      <c r="D326" t="s">
        <v>223</v>
      </c>
      <c r="E326" t="s">
        <v>1921</v>
      </c>
      <c r="F326" t="s">
        <v>1922</v>
      </c>
      <c r="G326" t="s">
        <v>203</v>
      </c>
      <c r="H326" t="s">
        <v>11</v>
      </c>
      <c r="I326" t="s">
        <v>204</v>
      </c>
      <c r="J326" t="s">
        <v>224</v>
      </c>
      <c r="K326" t="s">
        <v>206</v>
      </c>
      <c r="L326" s="12">
        <v>41158</v>
      </c>
      <c r="M326">
        <f>+YEAR(TListado[[#This Row],[FECHA DE COMPRA]])</f>
        <v>2012</v>
      </c>
      <c r="N326" t="s">
        <v>5919</v>
      </c>
    </row>
    <row r="327" spans="1:14" x14ac:dyDescent="0.3">
      <c r="A327">
        <v>324</v>
      </c>
      <c r="B327">
        <v>4</v>
      </c>
      <c r="C327" t="s">
        <v>8</v>
      </c>
      <c r="D327" t="s">
        <v>225</v>
      </c>
      <c r="E327" t="s">
        <v>1923</v>
      </c>
      <c r="F327" t="s">
        <v>1924</v>
      </c>
      <c r="G327" t="s">
        <v>203</v>
      </c>
      <c r="H327" t="s">
        <v>11</v>
      </c>
      <c r="I327" t="s">
        <v>204</v>
      </c>
      <c r="J327" t="s">
        <v>226</v>
      </c>
      <c r="K327" t="s">
        <v>206</v>
      </c>
      <c r="L327" s="12">
        <v>41158</v>
      </c>
      <c r="M327">
        <f>+YEAR(TListado[[#This Row],[FECHA DE COMPRA]])</f>
        <v>2012</v>
      </c>
      <c r="N327" t="s">
        <v>5919</v>
      </c>
    </row>
    <row r="328" spans="1:14" x14ac:dyDescent="0.3">
      <c r="A328">
        <v>325</v>
      </c>
      <c r="B328">
        <v>4</v>
      </c>
      <c r="C328" t="s">
        <v>8</v>
      </c>
      <c r="D328" t="s">
        <v>227</v>
      </c>
      <c r="E328" t="s">
        <v>1925</v>
      </c>
      <c r="F328" t="s">
        <v>1926</v>
      </c>
      <c r="G328" t="s">
        <v>203</v>
      </c>
      <c r="H328" t="s">
        <v>11</v>
      </c>
      <c r="I328" t="s">
        <v>204</v>
      </c>
      <c r="J328" t="s">
        <v>228</v>
      </c>
      <c r="K328" t="s">
        <v>229</v>
      </c>
      <c r="L328" s="12">
        <v>41149</v>
      </c>
      <c r="M328">
        <f>+YEAR(TListado[[#This Row],[FECHA DE COMPRA]])</f>
        <v>2012</v>
      </c>
      <c r="N328" t="s">
        <v>5919</v>
      </c>
    </row>
    <row r="329" spans="1:14" x14ac:dyDescent="0.3">
      <c r="A329">
        <v>326</v>
      </c>
      <c r="B329">
        <v>4</v>
      </c>
      <c r="C329" t="s">
        <v>8</v>
      </c>
      <c r="D329" t="s">
        <v>230</v>
      </c>
      <c r="E329" t="s">
        <v>1927</v>
      </c>
      <c r="F329" t="s">
        <v>1928</v>
      </c>
      <c r="G329" t="s">
        <v>203</v>
      </c>
      <c r="H329" t="s">
        <v>11</v>
      </c>
      <c r="I329" t="s">
        <v>204</v>
      </c>
      <c r="J329" t="s">
        <v>231</v>
      </c>
      <c r="K329" t="s">
        <v>229</v>
      </c>
      <c r="L329" s="12">
        <v>41149</v>
      </c>
      <c r="M329">
        <f>+YEAR(TListado[[#This Row],[FECHA DE COMPRA]])</f>
        <v>2012</v>
      </c>
      <c r="N329" t="s">
        <v>5919</v>
      </c>
    </row>
    <row r="330" spans="1:14" x14ac:dyDescent="0.3">
      <c r="A330">
        <v>327</v>
      </c>
      <c r="B330">
        <v>4</v>
      </c>
      <c r="C330" t="s">
        <v>8</v>
      </c>
      <c r="D330" t="s">
        <v>232</v>
      </c>
      <c r="E330" t="s">
        <v>1929</v>
      </c>
      <c r="F330" t="s">
        <v>1930</v>
      </c>
      <c r="G330" t="s">
        <v>203</v>
      </c>
      <c r="H330" t="s">
        <v>11</v>
      </c>
      <c r="I330" t="s">
        <v>204</v>
      </c>
      <c r="J330" t="s">
        <v>233</v>
      </c>
      <c r="K330" t="s">
        <v>206</v>
      </c>
      <c r="L330" s="12">
        <v>41158</v>
      </c>
      <c r="M330">
        <f>+YEAR(TListado[[#This Row],[FECHA DE COMPRA]])</f>
        <v>2012</v>
      </c>
      <c r="N330" t="s">
        <v>5919</v>
      </c>
    </row>
    <row r="331" spans="1:14" x14ac:dyDescent="0.3">
      <c r="A331">
        <v>328</v>
      </c>
      <c r="B331">
        <v>4</v>
      </c>
      <c r="C331" t="s">
        <v>8</v>
      </c>
      <c r="D331" t="s">
        <v>234</v>
      </c>
      <c r="E331" t="s">
        <v>1931</v>
      </c>
      <c r="F331" t="s">
        <v>1932</v>
      </c>
      <c r="G331" t="s">
        <v>203</v>
      </c>
      <c r="H331" t="s">
        <v>11</v>
      </c>
      <c r="I331" t="s">
        <v>204</v>
      </c>
      <c r="J331" t="s">
        <v>235</v>
      </c>
      <c r="K331" t="s">
        <v>206</v>
      </c>
      <c r="L331" s="12">
        <v>41159</v>
      </c>
      <c r="M331">
        <f>+YEAR(TListado[[#This Row],[FECHA DE COMPRA]])</f>
        <v>2012</v>
      </c>
      <c r="N331" t="s">
        <v>5919</v>
      </c>
    </row>
    <row r="332" spans="1:14" x14ac:dyDescent="0.3">
      <c r="A332">
        <v>329</v>
      </c>
      <c r="B332">
        <v>4</v>
      </c>
      <c r="C332" t="s">
        <v>8</v>
      </c>
      <c r="D332" t="s">
        <v>236</v>
      </c>
      <c r="E332" t="s">
        <v>1933</v>
      </c>
      <c r="F332" t="s">
        <v>1934</v>
      </c>
      <c r="G332" t="s">
        <v>203</v>
      </c>
      <c r="H332" t="s">
        <v>11</v>
      </c>
      <c r="I332" t="s">
        <v>204</v>
      </c>
      <c r="J332" t="s">
        <v>237</v>
      </c>
      <c r="K332" t="s">
        <v>229</v>
      </c>
      <c r="L332" s="12">
        <v>41149</v>
      </c>
      <c r="M332">
        <f>+YEAR(TListado[[#This Row],[FECHA DE COMPRA]])</f>
        <v>2012</v>
      </c>
      <c r="N332" t="s">
        <v>5919</v>
      </c>
    </row>
    <row r="333" spans="1:14" x14ac:dyDescent="0.3">
      <c r="A333">
        <v>330</v>
      </c>
      <c r="B333">
        <v>4</v>
      </c>
      <c r="C333" t="s">
        <v>8</v>
      </c>
      <c r="D333" t="s">
        <v>238</v>
      </c>
      <c r="E333" t="s">
        <v>1935</v>
      </c>
      <c r="F333" t="s">
        <v>1936</v>
      </c>
      <c r="G333" t="s">
        <v>203</v>
      </c>
      <c r="H333" t="s">
        <v>11</v>
      </c>
      <c r="I333" t="s">
        <v>204</v>
      </c>
      <c r="J333" t="s">
        <v>239</v>
      </c>
      <c r="K333" t="s">
        <v>229</v>
      </c>
      <c r="L333" s="12">
        <v>41149</v>
      </c>
      <c r="M333">
        <f>+YEAR(TListado[[#This Row],[FECHA DE COMPRA]])</f>
        <v>2012</v>
      </c>
      <c r="N333" t="s">
        <v>5919</v>
      </c>
    </row>
    <row r="334" spans="1:14" x14ac:dyDescent="0.3">
      <c r="A334">
        <v>331</v>
      </c>
      <c r="B334">
        <v>4</v>
      </c>
      <c r="C334" t="s">
        <v>8</v>
      </c>
      <c r="D334" t="s">
        <v>240</v>
      </c>
      <c r="E334" t="s">
        <v>1937</v>
      </c>
      <c r="F334" t="s">
        <v>1938</v>
      </c>
      <c r="G334" t="s">
        <v>203</v>
      </c>
      <c r="H334" t="s">
        <v>11</v>
      </c>
      <c r="I334" t="s">
        <v>5934</v>
      </c>
      <c r="J334" t="s">
        <v>241</v>
      </c>
      <c r="K334" t="s">
        <v>5851</v>
      </c>
      <c r="L334" s="12">
        <v>38279</v>
      </c>
      <c r="M334">
        <f>+YEAR(TListado[[#This Row],[FECHA DE COMPRA]])</f>
        <v>2004</v>
      </c>
      <c r="N334" t="s">
        <v>5919</v>
      </c>
    </row>
    <row r="335" spans="1:14" x14ac:dyDescent="0.3">
      <c r="A335">
        <v>332</v>
      </c>
      <c r="B335">
        <v>4</v>
      </c>
      <c r="C335" t="s">
        <v>8</v>
      </c>
      <c r="D335" t="s">
        <v>242</v>
      </c>
      <c r="E335" t="s">
        <v>1939</v>
      </c>
      <c r="F335" t="s">
        <v>1940</v>
      </c>
      <c r="G335" t="s">
        <v>203</v>
      </c>
      <c r="H335" t="s">
        <v>11</v>
      </c>
      <c r="I335" t="s">
        <v>243</v>
      </c>
      <c r="J335" t="s">
        <v>244</v>
      </c>
      <c r="K335" t="s">
        <v>245</v>
      </c>
      <c r="L335" s="12">
        <v>41156</v>
      </c>
      <c r="M335">
        <f>+YEAR(TListado[[#This Row],[FECHA DE COMPRA]])</f>
        <v>2012</v>
      </c>
      <c r="N335" t="s">
        <v>5919</v>
      </c>
    </row>
    <row r="336" spans="1:14" x14ac:dyDescent="0.3">
      <c r="A336">
        <v>333</v>
      </c>
      <c r="B336">
        <v>4</v>
      </c>
      <c r="C336" t="s">
        <v>8</v>
      </c>
      <c r="D336" t="s">
        <v>246</v>
      </c>
      <c r="E336" t="s">
        <v>1941</v>
      </c>
      <c r="F336" t="s">
        <v>1942</v>
      </c>
      <c r="G336" t="s">
        <v>203</v>
      </c>
      <c r="H336" t="s">
        <v>11</v>
      </c>
      <c r="I336" t="s">
        <v>247</v>
      </c>
      <c r="J336" t="s">
        <v>248</v>
      </c>
      <c r="K336" t="s">
        <v>249</v>
      </c>
      <c r="L336" s="12">
        <v>41465</v>
      </c>
      <c r="M336">
        <f>+YEAR(TListado[[#This Row],[FECHA DE COMPRA]])</f>
        <v>2013</v>
      </c>
      <c r="N336" t="s">
        <v>5919</v>
      </c>
    </row>
    <row r="337" spans="1:14" x14ac:dyDescent="0.3">
      <c r="A337">
        <v>334</v>
      </c>
      <c r="B337">
        <v>4</v>
      </c>
      <c r="C337" t="s">
        <v>8</v>
      </c>
      <c r="D337" t="s">
        <v>250</v>
      </c>
      <c r="E337" t="s">
        <v>1943</v>
      </c>
      <c r="F337" t="s">
        <v>1944</v>
      </c>
      <c r="G337" t="s">
        <v>203</v>
      </c>
      <c r="H337" t="s">
        <v>11</v>
      </c>
      <c r="I337" t="s">
        <v>247</v>
      </c>
      <c r="J337" t="s">
        <v>251</v>
      </c>
      <c r="K337" t="s">
        <v>252</v>
      </c>
      <c r="L337" s="12">
        <v>41227</v>
      </c>
      <c r="M337">
        <f>+YEAR(TListado[[#This Row],[FECHA DE COMPRA]])</f>
        <v>2012</v>
      </c>
      <c r="N337" t="s">
        <v>5919</v>
      </c>
    </row>
    <row r="338" spans="1:14" x14ac:dyDescent="0.3">
      <c r="A338">
        <v>335</v>
      </c>
      <c r="B338">
        <v>4</v>
      </c>
      <c r="C338" t="s">
        <v>8</v>
      </c>
      <c r="D338" t="s">
        <v>253</v>
      </c>
      <c r="F338" t="s">
        <v>1945</v>
      </c>
      <c r="G338" t="s">
        <v>203</v>
      </c>
      <c r="H338" t="s">
        <v>254</v>
      </c>
      <c r="I338" t="s">
        <v>5937</v>
      </c>
      <c r="J338" t="s">
        <v>255</v>
      </c>
      <c r="K338" t="s">
        <v>256</v>
      </c>
      <c r="L338" s="12">
        <v>39932</v>
      </c>
      <c r="M338">
        <f>+YEAR(TListado[[#This Row],[FECHA DE COMPRA]])</f>
        <v>2009</v>
      </c>
      <c r="N338" t="s">
        <v>5919</v>
      </c>
    </row>
    <row r="339" spans="1:14" x14ac:dyDescent="0.3">
      <c r="A339">
        <v>336</v>
      </c>
      <c r="B339">
        <v>4</v>
      </c>
      <c r="C339" t="s">
        <v>8</v>
      </c>
      <c r="D339" t="s">
        <v>257</v>
      </c>
      <c r="F339" t="s">
        <v>1946</v>
      </c>
      <c r="G339" t="s">
        <v>203</v>
      </c>
      <c r="H339" t="s">
        <v>254</v>
      </c>
      <c r="I339" t="s">
        <v>5937</v>
      </c>
      <c r="J339" t="s">
        <v>258</v>
      </c>
      <c r="K339" t="s">
        <v>256</v>
      </c>
      <c r="L339" s="12">
        <v>39932</v>
      </c>
      <c r="M339">
        <f>+YEAR(TListado[[#This Row],[FECHA DE COMPRA]])</f>
        <v>2009</v>
      </c>
      <c r="N339" t="s">
        <v>5919</v>
      </c>
    </row>
    <row r="340" spans="1:14" x14ac:dyDescent="0.3">
      <c r="A340">
        <v>337</v>
      </c>
      <c r="B340">
        <v>4</v>
      </c>
      <c r="C340" t="s">
        <v>8</v>
      </c>
      <c r="D340" t="s">
        <v>259</v>
      </c>
      <c r="F340" t="s">
        <v>1947</v>
      </c>
      <c r="G340" t="s">
        <v>203</v>
      </c>
      <c r="H340" t="s">
        <v>254</v>
      </c>
      <c r="I340" t="s">
        <v>5937</v>
      </c>
      <c r="J340" t="s">
        <v>260</v>
      </c>
      <c r="K340" t="s">
        <v>256</v>
      </c>
      <c r="L340" s="12">
        <v>39932</v>
      </c>
      <c r="M340">
        <f>+YEAR(TListado[[#This Row],[FECHA DE COMPRA]])</f>
        <v>2009</v>
      </c>
      <c r="N340" t="s">
        <v>5919</v>
      </c>
    </row>
    <row r="341" spans="1:14" x14ac:dyDescent="0.3">
      <c r="A341">
        <v>338</v>
      </c>
      <c r="B341">
        <v>4</v>
      </c>
      <c r="C341" t="s">
        <v>8</v>
      </c>
      <c r="D341" t="s">
        <v>261</v>
      </c>
      <c r="E341" t="s">
        <v>1948</v>
      </c>
      <c r="F341" t="s">
        <v>1949</v>
      </c>
      <c r="G341" t="s">
        <v>203</v>
      </c>
      <c r="H341" t="s">
        <v>254</v>
      </c>
      <c r="I341" t="s">
        <v>5936</v>
      </c>
      <c r="J341" t="s">
        <v>262</v>
      </c>
      <c r="K341" t="s">
        <v>263</v>
      </c>
      <c r="L341" s="12">
        <v>39856</v>
      </c>
      <c r="M341">
        <f>+YEAR(TListado[[#This Row],[FECHA DE COMPRA]])</f>
        <v>2009</v>
      </c>
      <c r="N341" t="s">
        <v>5919</v>
      </c>
    </row>
    <row r="342" spans="1:14" x14ac:dyDescent="0.3">
      <c r="A342">
        <v>339</v>
      </c>
      <c r="B342">
        <v>4</v>
      </c>
      <c r="C342" t="s">
        <v>8</v>
      </c>
      <c r="D342" t="s">
        <v>261</v>
      </c>
      <c r="E342" t="s">
        <v>1950</v>
      </c>
      <c r="F342" t="s">
        <v>1951</v>
      </c>
      <c r="G342" t="s">
        <v>203</v>
      </c>
      <c r="H342" t="s">
        <v>11</v>
      </c>
      <c r="I342" t="s">
        <v>5932</v>
      </c>
      <c r="J342" t="s">
        <v>264</v>
      </c>
      <c r="K342" t="s">
        <v>265</v>
      </c>
      <c r="L342" s="12">
        <v>39496</v>
      </c>
      <c r="M342">
        <f>+YEAR(TListado[[#This Row],[FECHA DE COMPRA]])</f>
        <v>2008</v>
      </c>
      <c r="N342" t="s">
        <v>5919</v>
      </c>
    </row>
    <row r="343" spans="1:14" x14ac:dyDescent="0.3">
      <c r="A343">
        <v>340</v>
      </c>
      <c r="B343">
        <v>4</v>
      </c>
      <c r="C343" t="s">
        <v>8</v>
      </c>
      <c r="D343" t="s">
        <v>266</v>
      </c>
      <c r="E343" t="s">
        <v>1952</v>
      </c>
      <c r="F343" t="s">
        <v>1953</v>
      </c>
      <c r="G343" t="s">
        <v>203</v>
      </c>
      <c r="H343" t="s">
        <v>254</v>
      </c>
      <c r="I343" t="s">
        <v>5936</v>
      </c>
      <c r="J343" t="s">
        <v>267</v>
      </c>
      <c r="K343" t="s">
        <v>263</v>
      </c>
      <c r="L343" s="12">
        <v>39856</v>
      </c>
      <c r="M343">
        <f>+YEAR(TListado[[#This Row],[FECHA DE COMPRA]])</f>
        <v>2009</v>
      </c>
      <c r="N343" t="s">
        <v>5919</v>
      </c>
    </row>
    <row r="344" spans="1:14" x14ac:dyDescent="0.3">
      <c r="A344">
        <v>341</v>
      </c>
      <c r="B344">
        <v>4</v>
      </c>
      <c r="C344" t="s">
        <v>8</v>
      </c>
      <c r="D344" t="s">
        <v>268</v>
      </c>
      <c r="F344" t="s">
        <v>1954</v>
      </c>
      <c r="G344" t="s">
        <v>203</v>
      </c>
      <c r="H344" t="s">
        <v>269</v>
      </c>
      <c r="I344" t="s">
        <v>5939</v>
      </c>
      <c r="J344" t="s">
        <v>270</v>
      </c>
      <c r="K344" t="s">
        <v>271</v>
      </c>
      <c r="L344" s="12">
        <v>38625</v>
      </c>
      <c r="M344">
        <f>+YEAR(TListado[[#This Row],[FECHA DE COMPRA]])</f>
        <v>2005</v>
      </c>
      <c r="N344" t="s">
        <v>5919</v>
      </c>
    </row>
    <row r="345" spans="1:14" x14ac:dyDescent="0.3">
      <c r="A345">
        <v>342</v>
      </c>
      <c r="B345">
        <v>4</v>
      </c>
      <c r="C345" t="s">
        <v>8</v>
      </c>
      <c r="D345" t="s">
        <v>272</v>
      </c>
      <c r="E345" t="s">
        <v>1955</v>
      </c>
      <c r="F345" t="s">
        <v>1956</v>
      </c>
      <c r="G345" t="s">
        <v>203</v>
      </c>
      <c r="H345" t="s">
        <v>11</v>
      </c>
      <c r="I345" t="s">
        <v>204</v>
      </c>
      <c r="J345" t="s">
        <v>273</v>
      </c>
      <c r="K345" t="s">
        <v>206</v>
      </c>
      <c r="L345" s="12">
        <v>41159</v>
      </c>
      <c r="M345">
        <f>+YEAR(TListado[[#This Row],[FECHA DE COMPRA]])</f>
        <v>2012</v>
      </c>
      <c r="N345" t="s">
        <v>5919</v>
      </c>
    </row>
    <row r="346" spans="1:14" x14ac:dyDescent="0.3">
      <c r="A346">
        <v>343</v>
      </c>
      <c r="B346">
        <v>4</v>
      </c>
      <c r="C346" t="s">
        <v>8</v>
      </c>
      <c r="D346" t="s">
        <v>274</v>
      </c>
      <c r="E346" t="s">
        <v>1957</v>
      </c>
      <c r="F346" t="s">
        <v>1958</v>
      </c>
      <c r="G346" t="s">
        <v>203</v>
      </c>
      <c r="H346" t="s">
        <v>11</v>
      </c>
      <c r="I346" t="s">
        <v>204</v>
      </c>
      <c r="J346" t="s">
        <v>275</v>
      </c>
      <c r="K346" t="s">
        <v>206</v>
      </c>
      <c r="L346" s="12">
        <v>41159</v>
      </c>
      <c r="M346">
        <f>+YEAR(TListado[[#This Row],[FECHA DE COMPRA]])</f>
        <v>2012</v>
      </c>
      <c r="N346" t="s">
        <v>5919</v>
      </c>
    </row>
    <row r="347" spans="1:14" x14ac:dyDescent="0.3">
      <c r="A347">
        <v>344</v>
      </c>
      <c r="B347">
        <v>4</v>
      </c>
      <c r="C347" t="s">
        <v>8</v>
      </c>
      <c r="D347" t="s">
        <v>276</v>
      </c>
      <c r="E347" t="s">
        <v>1959</v>
      </c>
      <c r="F347" t="s">
        <v>1960</v>
      </c>
      <c r="G347" t="s">
        <v>203</v>
      </c>
      <c r="H347" t="s">
        <v>254</v>
      </c>
      <c r="I347" t="s">
        <v>5938</v>
      </c>
      <c r="J347" t="s">
        <v>277</v>
      </c>
      <c r="K347" t="s">
        <v>278</v>
      </c>
      <c r="L347" s="12">
        <v>40851</v>
      </c>
      <c r="M347">
        <f>+YEAR(TListado[[#This Row],[FECHA DE COMPRA]])</f>
        <v>2011</v>
      </c>
      <c r="N347" t="s">
        <v>5919</v>
      </c>
    </row>
    <row r="348" spans="1:14" x14ac:dyDescent="0.3">
      <c r="A348">
        <v>345</v>
      </c>
      <c r="B348">
        <v>4</v>
      </c>
      <c r="C348" t="s">
        <v>8</v>
      </c>
      <c r="D348" t="s">
        <v>279</v>
      </c>
      <c r="E348" t="s">
        <v>1961</v>
      </c>
      <c r="F348" t="s">
        <v>1962</v>
      </c>
      <c r="G348" t="s">
        <v>203</v>
      </c>
      <c r="H348" t="s">
        <v>11</v>
      </c>
      <c r="I348" t="s">
        <v>204</v>
      </c>
      <c r="J348" t="s">
        <v>280</v>
      </c>
      <c r="K348" t="s">
        <v>206</v>
      </c>
      <c r="L348" s="12">
        <v>41159</v>
      </c>
      <c r="M348">
        <f>+YEAR(TListado[[#This Row],[FECHA DE COMPRA]])</f>
        <v>2012</v>
      </c>
      <c r="N348" t="s">
        <v>5919</v>
      </c>
    </row>
    <row r="349" spans="1:14" x14ac:dyDescent="0.3">
      <c r="A349">
        <v>346</v>
      </c>
      <c r="B349">
        <v>4</v>
      </c>
      <c r="C349" t="s">
        <v>8</v>
      </c>
      <c r="D349" t="s">
        <v>281</v>
      </c>
      <c r="E349" t="s">
        <v>1963</v>
      </c>
      <c r="F349" t="s">
        <v>1964</v>
      </c>
      <c r="G349" t="s">
        <v>203</v>
      </c>
      <c r="H349" t="s">
        <v>254</v>
      </c>
      <c r="I349" t="s">
        <v>5938</v>
      </c>
      <c r="J349" t="s">
        <v>282</v>
      </c>
      <c r="K349" t="s">
        <v>283</v>
      </c>
      <c r="L349" s="12">
        <v>40865</v>
      </c>
      <c r="M349">
        <f>+YEAR(TListado[[#This Row],[FECHA DE COMPRA]])</f>
        <v>2011</v>
      </c>
      <c r="N349" t="s">
        <v>5919</v>
      </c>
    </row>
    <row r="350" spans="1:14" x14ac:dyDescent="0.3">
      <c r="A350">
        <v>347</v>
      </c>
      <c r="B350">
        <v>4</v>
      </c>
      <c r="C350" t="s">
        <v>8</v>
      </c>
      <c r="D350" t="s">
        <v>284</v>
      </c>
      <c r="E350" t="s">
        <v>1965</v>
      </c>
      <c r="F350" t="s">
        <v>1966</v>
      </c>
      <c r="G350" t="s">
        <v>203</v>
      </c>
      <c r="H350" t="s">
        <v>11</v>
      </c>
      <c r="I350" t="s">
        <v>5932</v>
      </c>
      <c r="J350" t="s">
        <v>285</v>
      </c>
      <c r="K350" t="s">
        <v>286</v>
      </c>
      <c r="L350" s="12">
        <v>39477</v>
      </c>
      <c r="M350">
        <f>+YEAR(TListado[[#This Row],[FECHA DE COMPRA]])</f>
        <v>2008</v>
      </c>
      <c r="N350" t="s">
        <v>5919</v>
      </c>
    </row>
    <row r="351" spans="1:14" x14ac:dyDescent="0.3">
      <c r="A351">
        <v>348</v>
      </c>
      <c r="B351">
        <v>4</v>
      </c>
      <c r="C351" t="s">
        <v>8</v>
      </c>
      <c r="D351" t="s">
        <v>287</v>
      </c>
      <c r="E351" t="s">
        <v>1967</v>
      </c>
      <c r="F351" t="s">
        <v>1968</v>
      </c>
      <c r="G351" t="s">
        <v>203</v>
      </c>
      <c r="H351" t="s">
        <v>254</v>
      </c>
      <c r="I351" t="s">
        <v>5938</v>
      </c>
      <c r="J351" t="s">
        <v>288</v>
      </c>
      <c r="K351" t="s">
        <v>283</v>
      </c>
      <c r="L351" s="12">
        <v>40865</v>
      </c>
      <c r="M351">
        <f>+YEAR(TListado[[#This Row],[FECHA DE COMPRA]])</f>
        <v>2011</v>
      </c>
      <c r="N351" t="s">
        <v>5919</v>
      </c>
    </row>
    <row r="352" spans="1:14" x14ac:dyDescent="0.3">
      <c r="A352">
        <v>349</v>
      </c>
      <c r="B352">
        <v>4</v>
      </c>
      <c r="C352" t="s">
        <v>8</v>
      </c>
      <c r="D352" t="s">
        <v>289</v>
      </c>
      <c r="E352" t="s">
        <v>1969</v>
      </c>
      <c r="F352" t="s">
        <v>1970</v>
      </c>
      <c r="G352" t="s">
        <v>203</v>
      </c>
      <c r="H352" t="s">
        <v>11</v>
      </c>
      <c r="I352" t="s">
        <v>204</v>
      </c>
      <c r="J352" t="s">
        <v>290</v>
      </c>
      <c r="K352" t="s">
        <v>229</v>
      </c>
      <c r="L352" s="12">
        <v>41150</v>
      </c>
      <c r="M352">
        <f>+YEAR(TListado[[#This Row],[FECHA DE COMPRA]])</f>
        <v>2012</v>
      </c>
      <c r="N352" t="s">
        <v>5919</v>
      </c>
    </row>
    <row r="353" spans="1:14" x14ac:dyDescent="0.3">
      <c r="A353">
        <v>350</v>
      </c>
      <c r="B353">
        <v>4</v>
      </c>
      <c r="C353" t="s">
        <v>8</v>
      </c>
      <c r="D353" t="s">
        <v>291</v>
      </c>
      <c r="E353" t="s">
        <v>1971</v>
      </c>
      <c r="F353" t="s">
        <v>1972</v>
      </c>
      <c r="G353" t="s">
        <v>203</v>
      </c>
      <c r="H353" t="s">
        <v>254</v>
      </c>
      <c r="I353" t="s">
        <v>5938</v>
      </c>
      <c r="J353" t="s">
        <v>292</v>
      </c>
      <c r="K353" t="s">
        <v>283</v>
      </c>
      <c r="L353" s="12">
        <v>40865</v>
      </c>
      <c r="M353">
        <f>+YEAR(TListado[[#This Row],[FECHA DE COMPRA]])</f>
        <v>2011</v>
      </c>
      <c r="N353" t="s">
        <v>5919</v>
      </c>
    </row>
    <row r="354" spans="1:14" x14ac:dyDescent="0.3">
      <c r="A354">
        <v>351</v>
      </c>
      <c r="B354">
        <v>4</v>
      </c>
      <c r="C354" t="s">
        <v>8</v>
      </c>
      <c r="D354" t="s">
        <v>293</v>
      </c>
      <c r="E354" t="s">
        <v>1973</v>
      </c>
      <c r="F354" t="s">
        <v>1974</v>
      </c>
      <c r="G354" t="s">
        <v>203</v>
      </c>
      <c r="H354" t="s">
        <v>11</v>
      </c>
      <c r="I354" t="s">
        <v>204</v>
      </c>
      <c r="J354" t="s">
        <v>294</v>
      </c>
      <c r="K354" t="s">
        <v>206</v>
      </c>
      <c r="L354" s="12">
        <v>41159</v>
      </c>
      <c r="M354">
        <f>+YEAR(TListado[[#This Row],[FECHA DE COMPRA]])</f>
        <v>2012</v>
      </c>
      <c r="N354" t="s">
        <v>5919</v>
      </c>
    </row>
    <row r="355" spans="1:14" x14ac:dyDescent="0.3">
      <c r="A355">
        <v>352</v>
      </c>
      <c r="B355">
        <v>4</v>
      </c>
      <c r="C355" t="s">
        <v>8</v>
      </c>
      <c r="D355" t="s">
        <v>295</v>
      </c>
      <c r="E355" t="s">
        <v>1975</v>
      </c>
      <c r="F355" t="s">
        <v>1976</v>
      </c>
      <c r="G355" t="s">
        <v>203</v>
      </c>
      <c r="H355" t="s">
        <v>11</v>
      </c>
      <c r="I355" t="s">
        <v>204</v>
      </c>
      <c r="J355" t="s">
        <v>296</v>
      </c>
      <c r="K355" t="s">
        <v>206</v>
      </c>
      <c r="L355" s="12">
        <v>41159</v>
      </c>
      <c r="M355">
        <f>+YEAR(TListado[[#This Row],[FECHA DE COMPRA]])</f>
        <v>2012</v>
      </c>
      <c r="N355" t="s">
        <v>5919</v>
      </c>
    </row>
    <row r="356" spans="1:14" x14ac:dyDescent="0.3">
      <c r="A356">
        <v>353</v>
      </c>
      <c r="B356">
        <v>4</v>
      </c>
      <c r="C356" t="s">
        <v>8</v>
      </c>
      <c r="D356" t="s">
        <v>297</v>
      </c>
      <c r="E356" t="s">
        <v>1977</v>
      </c>
      <c r="F356" t="s">
        <v>1978</v>
      </c>
      <c r="G356" t="s">
        <v>203</v>
      </c>
      <c r="H356" t="s">
        <v>11</v>
      </c>
      <c r="I356" t="s">
        <v>204</v>
      </c>
      <c r="J356" t="s">
        <v>298</v>
      </c>
      <c r="K356" t="s">
        <v>206</v>
      </c>
      <c r="L356" s="12">
        <v>41159</v>
      </c>
      <c r="M356">
        <f>+YEAR(TListado[[#This Row],[FECHA DE COMPRA]])</f>
        <v>2012</v>
      </c>
      <c r="N356" t="s">
        <v>5919</v>
      </c>
    </row>
    <row r="357" spans="1:14" x14ac:dyDescent="0.3">
      <c r="A357">
        <v>354</v>
      </c>
      <c r="B357">
        <v>4</v>
      </c>
      <c r="C357" t="s">
        <v>8</v>
      </c>
      <c r="D357" t="s">
        <v>299</v>
      </c>
      <c r="E357" t="s">
        <v>1979</v>
      </c>
      <c r="F357" t="s">
        <v>1980</v>
      </c>
      <c r="G357" t="s">
        <v>203</v>
      </c>
      <c r="H357" t="s">
        <v>11</v>
      </c>
      <c r="I357" t="s">
        <v>243</v>
      </c>
      <c r="J357" t="s">
        <v>300</v>
      </c>
      <c r="K357" t="s">
        <v>245</v>
      </c>
      <c r="L357" s="12">
        <v>41157</v>
      </c>
      <c r="M357">
        <f>+YEAR(TListado[[#This Row],[FECHA DE COMPRA]])</f>
        <v>2012</v>
      </c>
      <c r="N357" t="s">
        <v>5919</v>
      </c>
    </row>
    <row r="358" spans="1:14" x14ac:dyDescent="0.3">
      <c r="A358">
        <v>355</v>
      </c>
      <c r="B358">
        <v>4</v>
      </c>
      <c r="C358" t="s">
        <v>8</v>
      </c>
      <c r="D358" t="s">
        <v>301</v>
      </c>
      <c r="E358" t="s">
        <v>1981</v>
      </c>
      <c r="F358" t="s">
        <v>1982</v>
      </c>
      <c r="G358" t="s">
        <v>203</v>
      </c>
      <c r="H358" t="s">
        <v>11</v>
      </c>
      <c r="I358" t="s">
        <v>5933</v>
      </c>
      <c r="J358" t="s">
        <v>302</v>
      </c>
      <c r="K358" t="s">
        <v>303</v>
      </c>
      <c r="L358" s="12">
        <v>39496</v>
      </c>
      <c r="M358">
        <f>+YEAR(TListado[[#This Row],[FECHA DE COMPRA]])</f>
        <v>2008</v>
      </c>
      <c r="N358" t="s">
        <v>5919</v>
      </c>
    </row>
    <row r="359" spans="1:14" x14ac:dyDescent="0.3">
      <c r="A359">
        <v>356</v>
      </c>
      <c r="B359">
        <v>4</v>
      </c>
      <c r="C359" t="s">
        <v>8</v>
      </c>
      <c r="D359" t="s">
        <v>304</v>
      </c>
      <c r="E359" t="s">
        <v>1983</v>
      </c>
      <c r="F359" t="s">
        <v>1984</v>
      </c>
      <c r="G359" t="s">
        <v>203</v>
      </c>
      <c r="H359" t="s">
        <v>254</v>
      </c>
      <c r="I359" t="s">
        <v>5938</v>
      </c>
      <c r="J359" t="s">
        <v>305</v>
      </c>
      <c r="K359" t="s">
        <v>278</v>
      </c>
      <c r="L359" s="12">
        <v>40851</v>
      </c>
      <c r="M359">
        <f>+YEAR(TListado[[#This Row],[FECHA DE COMPRA]])</f>
        <v>2011</v>
      </c>
      <c r="N359" t="s">
        <v>5919</v>
      </c>
    </row>
    <row r="360" spans="1:14" x14ac:dyDescent="0.3">
      <c r="A360">
        <v>357</v>
      </c>
      <c r="B360">
        <v>4</v>
      </c>
      <c r="C360" t="s">
        <v>8</v>
      </c>
      <c r="D360" t="s">
        <v>306</v>
      </c>
      <c r="E360" t="s">
        <v>1985</v>
      </c>
      <c r="F360" t="s">
        <v>1986</v>
      </c>
      <c r="G360" t="s">
        <v>203</v>
      </c>
      <c r="H360" t="s">
        <v>11</v>
      </c>
      <c r="I360" t="s">
        <v>243</v>
      </c>
      <c r="J360" t="s">
        <v>307</v>
      </c>
      <c r="K360" t="s">
        <v>245</v>
      </c>
      <c r="L360" s="12">
        <v>41157</v>
      </c>
      <c r="M360">
        <f>+YEAR(TListado[[#This Row],[FECHA DE COMPRA]])</f>
        <v>2012</v>
      </c>
      <c r="N360" t="s">
        <v>5919</v>
      </c>
    </row>
    <row r="361" spans="1:14" x14ac:dyDescent="0.3">
      <c r="A361">
        <v>358</v>
      </c>
      <c r="B361">
        <v>4</v>
      </c>
      <c r="C361" t="s">
        <v>8</v>
      </c>
      <c r="D361" t="s">
        <v>308</v>
      </c>
      <c r="F361" t="s">
        <v>1987</v>
      </c>
      <c r="G361" t="s">
        <v>203</v>
      </c>
      <c r="H361" t="s">
        <v>269</v>
      </c>
      <c r="I361" t="s">
        <v>5939</v>
      </c>
      <c r="J361" t="s">
        <v>309</v>
      </c>
      <c r="K361" t="s">
        <v>271</v>
      </c>
      <c r="L361" s="12">
        <v>38625</v>
      </c>
      <c r="M361">
        <f>+YEAR(TListado[[#This Row],[FECHA DE COMPRA]])</f>
        <v>2005</v>
      </c>
      <c r="N361" t="s">
        <v>5919</v>
      </c>
    </row>
    <row r="362" spans="1:14" x14ac:dyDescent="0.3">
      <c r="A362">
        <v>359</v>
      </c>
      <c r="B362">
        <v>4</v>
      </c>
      <c r="C362" t="s">
        <v>8</v>
      </c>
      <c r="D362" t="s">
        <v>310</v>
      </c>
      <c r="F362" t="s">
        <v>1988</v>
      </c>
      <c r="G362" t="s">
        <v>203</v>
      </c>
      <c r="H362" t="s">
        <v>269</v>
      </c>
      <c r="I362" t="s">
        <v>5939</v>
      </c>
      <c r="J362" t="s">
        <v>311</v>
      </c>
      <c r="K362" t="s">
        <v>312</v>
      </c>
      <c r="L362" s="12">
        <v>38575</v>
      </c>
      <c r="M362">
        <f>+YEAR(TListado[[#This Row],[FECHA DE COMPRA]])</f>
        <v>2005</v>
      </c>
      <c r="N362" t="s">
        <v>5919</v>
      </c>
    </row>
    <row r="363" spans="1:14" x14ac:dyDescent="0.3">
      <c r="A363">
        <v>360</v>
      </c>
      <c r="B363">
        <v>4</v>
      </c>
      <c r="C363" t="s">
        <v>8</v>
      </c>
      <c r="D363" t="s">
        <v>313</v>
      </c>
      <c r="F363" t="s">
        <v>1989</v>
      </c>
      <c r="G363" t="s">
        <v>203</v>
      </c>
      <c r="H363" t="s">
        <v>254</v>
      </c>
      <c r="I363" t="s">
        <v>5938</v>
      </c>
      <c r="J363" t="s">
        <v>314</v>
      </c>
      <c r="K363" t="s">
        <v>283</v>
      </c>
      <c r="L363" s="12">
        <v>40865</v>
      </c>
      <c r="M363">
        <f>+YEAR(TListado[[#This Row],[FECHA DE COMPRA]])</f>
        <v>2011</v>
      </c>
      <c r="N363" t="s">
        <v>5919</v>
      </c>
    </row>
    <row r="364" spans="1:14" x14ac:dyDescent="0.3">
      <c r="A364">
        <v>361</v>
      </c>
      <c r="B364">
        <v>4</v>
      </c>
      <c r="C364" t="s">
        <v>8</v>
      </c>
      <c r="D364" t="s">
        <v>315</v>
      </c>
      <c r="E364" t="s">
        <v>1990</v>
      </c>
      <c r="F364" t="s">
        <v>1991</v>
      </c>
      <c r="G364" t="s">
        <v>203</v>
      </c>
      <c r="H364" t="s">
        <v>254</v>
      </c>
      <c r="I364" t="s">
        <v>5936</v>
      </c>
      <c r="J364" t="s">
        <v>316</v>
      </c>
      <c r="K364" t="s">
        <v>263</v>
      </c>
      <c r="L364" s="12">
        <v>39856</v>
      </c>
      <c r="M364">
        <f>+YEAR(TListado[[#This Row],[FECHA DE COMPRA]])</f>
        <v>2009</v>
      </c>
      <c r="N364" t="s">
        <v>5919</v>
      </c>
    </row>
    <row r="365" spans="1:14" x14ac:dyDescent="0.3">
      <c r="A365">
        <v>362</v>
      </c>
      <c r="B365">
        <v>4</v>
      </c>
      <c r="C365" t="s">
        <v>8</v>
      </c>
      <c r="D365" t="s">
        <v>317</v>
      </c>
      <c r="E365" t="s">
        <v>1992</v>
      </c>
      <c r="F365" t="s">
        <v>1993</v>
      </c>
      <c r="G365" t="s">
        <v>203</v>
      </c>
      <c r="H365" t="s">
        <v>11</v>
      </c>
      <c r="I365" t="s">
        <v>204</v>
      </c>
      <c r="J365" t="s">
        <v>318</v>
      </c>
      <c r="K365" t="s">
        <v>206</v>
      </c>
      <c r="L365" s="12">
        <v>41159</v>
      </c>
      <c r="M365">
        <f>+YEAR(TListado[[#This Row],[FECHA DE COMPRA]])</f>
        <v>2012</v>
      </c>
      <c r="N365" t="s">
        <v>5919</v>
      </c>
    </row>
    <row r="366" spans="1:14" x14ac:dyDescent="0.3">
      <c r="A366">
        <v>363</v>
      </c>
      <c r="B366">
        <v>4</v>
      </c>
      <c r="C366" t="s">
        <v>8</v>
      </c>
      <c r="D366" t="s">
        <v>319</v>
      </c>
      <c r="E366" t="s">
        <v>1994</v>
      </c>
      <c r="F366" t="s">
        <v>1995</v>
      </c>
      <c r="G366" t="s">
        <v>203</v>
      </c>
      <c r="H366" t="s">
        <v>254</v>
      </c>
      <c r="I366" t="s">
        <v>5937</v>
      </c>
      <c r="J366" t="s">
        <v>320</v>
      </c>
      <c r="K366" t="s">
        <v>321</v>
      </c>
      <c r="L366" s="12">
        <v>40158</v>
      </c>
      <c r="M366">
        <f>+YEAR(TListado[[#This Row],[FECHA DE COMPRA]])</f>
        <v>2009</v>
      </c>
      <c r="N366" t="s">
        <v>5919</v>
      </c>
    </row>
    <row r="367" spans="1:14" x14ac:dyDescent="0.3">
      <c r="A367">
        <v>364</v>
      </c>
      <c r="B367">
        <v>4</v>
      </c>
      <c r="C367" t="s">
        <v>8</v>
      </c>
      <c r="D367" t="s">
        <v>322</v>
      </c>
      <c r="F367" t="s">
        <v>1996</v>
      </c>
      <c r="G367" t="s">
        <v>203</v>
      </c>
      <c r="H367" t="s">
        <v>11</v>
      </c>
      <c r="I367" t="s">
        <v>5932</v>
      </c>
      <c r="J367" t="s">
        <v>323</v>
      </c>
      <c r="K367" t="s">
        <v>265</v>
      </c>
      <c r="L367" s="12">
        <v>39586</v>
      </c>
      <c r="M367">
        <f>+YEAR(TListado[[#This Row],[FECHA DE COMPRA]])</f>
        <v>2008</v>
      </c>
      <c r="N367" t="s">
        <v>5919</v>
      </c>
    </row>
    <row r="368" spans="1:14" x14ac:dyDescent="0.3">
      <c r="A368">
        <v>365</v>
      </c>
      <c r="B368">
        <v>4</v>
      </c>
      <c r="C368" t="s">
        <v>8</v>
      </c>
      <c r="D368" t="s">
        <v>324</v>
      </c>
      <c r="E368" t="s">
        <v>1997</v>
      </c>
      <c r="F368" t="s">
        <v>1998</v>
      </c>
      <c r="G368" t="s">
        <v>203</v>
      </c>
      <c r="H368" t="s">
        <v>254</v>
      </c>
      <c r="I368" t="s">
        <v>325</v>
      </c>
      <c r="J368" t="s">
        <v>326</v>
      </c>
      <c r="K368" t="s">
        <v>263</v>
      </c>
      <c r="L368" s="12">
        <v>39856</v>
      </c>
      <c r="M368">
        <f>+YEAR(TListado[[#This Row],[FECHA DE COMPRA]])</f>
        <v>2009</v>
      </c>
      <c r="N368" t="s">
        <v>5919</v>
      </c>
    </row>
    <row r="369" spans="1:14" x14ac:dyDescent="0.3">
      <c r="A369">
        <v>366</v>
      </c>
      <c r="B369">
        <v>4</v>
      </c>
      <c r="C369" t="s">
        <v>8</v>
      </c>
      <c r="D369" t="s">
        <v>327</v>
      </c>
      <c r="E369" t="s">
        <v>1999</v>
      </c>
      <c r="F369" t="s">
        <v>2000</v>
      </c>
      <c r="G369" t="s">
        <v>203</v>
      </c>
      <c r="H369" t="s">
        <v>328</v>
      </c>
      <c r="I369" t="s">
        <v>329</v>
      </c>
      <c r="J369" t="s">
        <v>330</v>
      </c>
      <c r="K369" t="s">
        <v>331</v>
      </c>
      <c r="L369" s="12">
        <v>40480</v>
      </c>
      <c r="M369">
        <f>+YEAR(TListado[[#This Row],[FECHA DE COMPRA]])</f>
        <v>2010</v>
      </c>
      <c r="N369" t="s">
        <v>5919</v>
      </c>
    </row>
    <row r="370" spans="1:14" x14ac:dyDescent="0.3">
      <c r="A370">
        <v>367</v>
      </c>
      <c r="B370">
        <v>4</v>
      </c>
      <c r="C370" t="s">
        <v>8</v>
      </c>
      <c r="D370" t="s">
        <v>332</v>
      </c>
      <c r="E370" t="s">
        <v>2001</v>
      </c>
      <c r="F370" t="s">
        <v>2002</v>
      </c>
      <c r="G370" t="s">
        <v>203</v>
      </c>
      <c r="H370" t="s">
        <v>254</v>
      </c>
      <c r="I370" t="s">
        <v>333</v>
      </c>
      <c r="J370" t="s">
        <v>334</v>
      </c>
      <c r="K370" t="s">
        <v>321</v>
      </c>
      <c r="L370" s="12">
        <v>40157</v>
      </c>
      <c r="M370">
        <f>+YEAR(TListado[[#This Row],[FECHA DE COMPRA]])</f>
        <v>2009</v>
      </c>
      <c r="N370" t="s">
        <v>5919</v>
      </c>
    </row>
    <row r="371" spans="1:14" x14ac:dyDescent="0.3">
      <c r="A371">
        <v>368</v>
      </c>
      <c r="B371">
        <v>4</v>
      </c>
      <c r="C371" t="s">
        <v>8</v>
      </c>
      <c r="D371" t="s">
        <v>335</v>
      </c>
      <c r="E371" t="s">
        <v>2003</v>
      </c>
      <c r="F371" t="s">
        <v>2004</v>
      </c>
      <c r="G371" t="s">
        <v>203</v>
      </c>
      <c r="H371" t="s">
        <v>254</v>
      </c>
      <c r="I371" t="s">
        <v>5936</v>
      </c>
      <c r="J371" t="s">
        <v>336</v>
      </c>
      <c r="K371" t="s">
        <v>263</v>
      </c>
      <c r="L371" s="12">
        <v>39856</v>
      </c>
      <c r="M371">
        <f>+YEAR(TListado[[#This Row],[FECHA DE COMPRA]])</f>
        <v>2009</v>
      </c>
      <c r="N371" t="s">
        <v>5919</v>
      </c>
    </row>
    <row r="372" spans="1:14" x14ac:dyDescent="0.3">
      <c r="A372">
        <v>369</v>
      </c>
      <c r="B372">
        <v>4</v>
      </c>
      <c r="C372" t="s">
        <v>8</v>
      </c>
      <c r="D372" t="s">
        <v>337</v>
      </c>
      <c r="E372" t="s">
        <v>2005</v>
      </c>
      <c r="F372" t="s">
        <v>2006</v>
      </c>
      <c r="G372" t="s">
        <v>203</v>
      </c>
      <c r="H372" t="s">
        <v>11</v>
      </c>
      <c r="I372" t="s">
        <v>338</v>
      </c>
      <c r="J372" t="s">
        <v>339</v>
      </c>
      <c r="K372" t="s">
        <v>252</v>
      </c>
      <c r="L372" s="12">
        <v>41226</v>
      </c>
      <c r="M372">
        <f>+YEAR(TListado[[#This Row],[FECHA DE COMPRA]])</f>
        <v>2012</v>
      </c>
      <c r="N372" t="s">
        <v>5919</v>
      </c>
    </row>
    <row r="373" spans="1:14" x14ac:dyDescent="0.3">
      <c r="A373">
        <v>370</v>
      </c>
      <c r="B373">
        <v>4</v>
      </c>
      <c r="C373" t="s">
        <v>8</v>
      </c>
      <c r="D373" t="s">
        <v>340</v>
      </c>
      <c r="E373" t="s">
        <v>2007</v>
      </c>
      <c r="F373" t="s">
        <v>2008</v>
      </c>
      <c r="G373" t="s">
        <v>203</v>
      </c>
      <c r="H373" t="s">
        <v>328</v>
      </c>
      <c r="I373" t="s">
        <v>329</v>
      </c>
      <c r="J373" t="s">
        <v>341</v>
      </c>
      <c r="K373" t="s">
        <v>331</v>
      </c>
      <c r="L373" s="12">
        <v>40479</v>
      </c>
      <c r="M373">
        <f>+YEAR(TListado[[#This Row],[FECHA DE COMPRA]])</f>
        <v>2010</v>
      </c>
      <c r="N373" t="s">
        <v>5919</v>
      </c>
    </row>
    <row r="374" spans="1:14" x14ac:dyDescent="0.3">
      <c r="A374">
        <v>371</v>
      </c>
      <c r="B374">
        <v>4</v>
      </c>
      <c r="C374" t="s">
        <v>8</v>
      </c>
      <c r="D374" t="s">
        <v>342</v>
      </c>
      <c r="E374" t="s">
        <v>2009</v>
      </c>
      <c r="F374" t="s">
        <v>2010</v>
      </c>
      <c r="G374" t="s">
        <v>203</v>
      </c>
      <c r="H374" t="s">
        <v>254</v>
      </c>
      <c r="I374" t="s">
        <v>325</v>
      </c>
      <c r="J374" t="s">
        <v>343</v>
      </c>
      <c r="K374" t="s">
        <v>263</v>
      </c>
      <c r="L374" s="12">
        <v>39855</v>
      </c>
      <c r="M374">
        <f>+YEAR(TListado[[#This Row],[FECHA DE COMPRA]])</f>
        <v>2009</v>
      </c>
      <c r="N374" t="s">
        <v>5919</v>
      </c>
    </row>
    <row r="375" spans="1:14" x14ac:dyDescent="0.3">
      <c r="A375">
        <v>372</v>
      </c>
      <c r="B375">
        <v>4</v>
      </c>
      <c r="C375" t="s">
        <v>8</v>
      </c>
      <c r="D375" t="s">
        <v>344</v>
      </c>
      <c r="E375" t="s">
        <v>2011</v>
      </c>
      <c r="F375" t="s">
        <v>2012</v>
      </c>
      <c r="G375" t="s">
        <v>203</v>
      </c>
      <c r="H375" t="s">
        <v>254</v>
      </c>
      <c r="I375" t="s">
        <v>325</v>
      </c>
      <c r="J375" t="s">
        <v>345</v>
      </c>
      <c r="K375" t="s">
        <v>263</v>
      </c>
      <c r="L375" s="12">
        <v>39855</v>
      </c>
      <c r="M375">
        <f>+YEAR(TListado[[#This Row],[FECHA DE COMPRA]])</f>
        <v>2009</v>
      </c>
      <c r="N375" t="s">
        <v>5919</v>
      </c>
    </row>
    <row r="376" spans="1:14" x14ac:dyDescent="0.3">
      <c r="A376">
        <v>373</v>
      </c>
      <c r="B376">
        <v>4</v>
      </c>
      <c r="C376" t="s">
        <v>8</v>
      </c>
      <c r="D376" t="s">
        <v>346</v>
      </c>
      <c r="F376" t="s">
        <v>2013</v>
      </c>
      <c r="G376" t="s">
        <v>203</v>
      </c>
      <c r="H376" t="s">
        <v>254</v>
      </c>
      <c r="I376" t="s">
        <v>347</v>
      </c>
      <c r="J376" t="s">
        <v>348</v>
      </c>
      <c r="K376" t="s">
        <v>256</v>
      </c>
      <c r="L376" s="12">
        <v>39932</v>
      </c>
      <c r="M376">
        <f>+YEAR(TListado[[#This Row],[FECHA DE COMPRA]])</f>
        <v>2009</v>
      </c>
      <c r="N376" t="s">
        <v>5919</v>
      </c>
    </row>
    <row r="377" spans="1:14" x14ac:dyDescent="0.3">
      <c r="A377">
        <v>374</v>
      </c>
      <c r="B377">
        <v>4</v>
      </c>
      <c r="C377" t="s">
        <v>8</v>
      </c>
      <c r="D377" t="s">
        <v>349</v>
      </c>
      <c r="F377" t="s">
        <v>2014</v>
      </c>
      <c r="G377" t="s">
        <v>203</v>
      </c>
      <c r="H377" t="s">
        <v>269</v>
      </c>
      <c r="I377" t="s">
        <v>350</v>
      </c>
      <c r="J377" t="s">
        <v>351</v>
      </c>
      <c r="K377" t="s">
        <v>352</v>
      </c>
      <c r="L377" s="12">
        <v>40826</v>
      </c>
      <c r="M377">
        <f>+YEAR(TListado[[#This Row],[FECHA DE COMPRA]])</f>
        <v>2011</v>
      </c>
      <c r="N377" t="s">
        <v>5919</v>
      </c>
    </row>
    <row r="378" spans="1:14" x14ac:dyDescent="0.3">
      <c r="A378">
        <v>375</v>
      </c>
      <c r="B378">
        <v>4</v>
      </c>
      <c r="C378" t="s">
        <v>8</v>
      </c>
      <c r="D378" t="s">
        <v>353</v>
      </c>
      <c r="F378" t="s">
        <v>2015</v>
      </c>
      <c r="G378" t="s">
        <v>203</v>
      </c>
      <c r="H378" t="s">
        <v>269</v>
      </c>
      <c r="I378" t="s">
        <v>350</v>
      </c>
      <c r="J378" t="s">
        <v>354</v>
      </c>
      <c r="K378" t="s">
        <v>352</v>
      </c>
      <c r="L378" s="12">
        <v>40826</v>
      </c>
      <c r="M378">
        <f>+YEAR(TListado[[#This Row],[FECHA DE COMPRA]])</f>
        <v>2011</v>
      </c>
      <c r="N378" t="s">
        <v>5919</v>
      </c>
    </row>
    <row r="379" spans="1:14" x14ac:dyDescent="0.3">
      <c r="A379">
        <v>376</v>
      </c>
      <c r="B379">
        <v>4</v>
      </c>
      <c r="C379" t="s">
        <v>8</v>
      </c>
      <c r="D379" t="s">
        <v>355</v>
      </c>
      <c r="E379" t="s">
        <v>2016</v>
      </c>
      <c r="F379" t="s">
        <v>2017</v>
      </c>
      <c r="G379" t="s">
        <v>203</v>
      </c>
      <c r="H379" t="s">
        <v>328</v>
      </c>
      <c r="I379" t="s">
        <v>329</v>
      </c>
      <c r="J379" t="s">
        <v>356</v>
      </c>
      <c r="K379" t="s">
        <v>331</v>
      </c>
      <c r="L379" s="12">
        <v>40480</v>
      </c>
      <c r="M379">
        <f>+YEAR(TListado[[#This Row],[FECHA DE COMPRA]])</f>
        <v>2010</v>
      </c>
      <c r="N379" t="s">
        <v>5919</v>
      </c>
    </row>
    <row r="380" spans="1:14" x14ac:dyDescent="0.3">
      <c r="A380">
        <v>377</v>
      </c>
      <c r="B380">
        <v>4</v>
      </c>
      <c r="C380" t="s">
        <v>8</v>
      </c>
      <c r="D380" t="s">
        <v>357</v>
      </c>
      <c r="F380" t="s">
        <v>2018</v>
      </c>
      <c r="G380" t="s">
        <v>203</v>
      </c>
      <c r="H380" t="s">
        <v>254</v>
      </c>
      <c r="I380" t="s">
        <v>347</v>
      </c>
      <c r="J380" t="s">
        <v>358</v>
      </c>
      <c r="K380" t="s">
        <v>256</v>
      </c>
      <c r="L380" s="12">
        <v>39932</v>
      </c>
      <c r="M380">
        <f>+YEAR(TListado[[#This Row],[FECHA DE COMPRA]])</f>
        <v>2009</v>
      </c>
      <c r="N380" t="s">
        <v>5919</v>
      </c>
    </row>
    <row r="381" spans="1:14" x14ac:dyDescent="0.3">
      <c r="A381">
        <v>378</v>
      </c>
      <c r="B381">
        <v>4</v>
      </c>
      <c r="C381" t="s">
        <v>8</v>
      </c>
      <c r="D381" t="s">
        <v>359</v>
      </c>
      <c r="E381" t="s">
        <v>2019</v>
      </c>
      <c r="F381" t="s">
        <v>2020</v>
      </c>
      <c r="G381" t="s">
        <v>203</v>
      </c>
      <c r="H381" t="s">
        <v>254</v>
      </c>
      <c r="I381" t="s">
        <v>360</v>
      </c>
      <c r="J381" t="s">
        <v>361</v>
      </c>
      <c r="K381" t="s">
        <v>362</v>
      </c>
      <c r="L381" s="12">
        <v>40071</v>
      </c>
      <c r="M381">
        <f>+YEAR(TListado[[#This Row],[FECHA DE COMPRA]])</f>
        <v>2009</v>
      </c>
      <c r="N381" t="s">
        <v>5919</v>
      </c>
    </row>
    <row r="382" spans="1:14" x14ac:dyDescent="0.3">
      <c r="A382">
        <v>379</v>
      </c>
      <c r="B382">
        <v>4</v>
      </c>
      <c r="C382" t="s">
        <v>8</v>
      </c>
      <c r="D382" t="s">
        <v>363</v>
      </c>
      <c r="E382" t="s">
        <v>2021</v>
      </c>
      <c r="F382" t="s">
        <v>2022</v>
      </c>
      <c r="G382" t="s">
        <v>203</v>
      </c>
      <c r="H382" t="s">
        <v>254</v>
      </c>
      <c r="I382" t="s">
        <v>347</v>
      </c>
      <c r="J382" t="s">
        <v>364</v>
      </c>
      <c r="K382" t="s">
        <v>321</v>
      </c>
      <c r="L382" s="12">
        <v>40158</v>
      </c>
      <c r="M382">
        <f>+YEAR(TListado[[#This Row],[FECHA DE COMPRA]])</f>
        <v>2009</v>
      </c>
      <c r="N382" t="s">
        <v>5919</v>
      </c>
    </row>
    <row r="383" spans="1:14" x14ac:dyDescent="0.3">
      <c r="A383">
        <v>380</v>
      </c>
      <c r="B383">
        <v>4</v>
      </c>
      <c r="C383" t="s">
        <v>8</v>
      </c>
      <c r="D383" t="s">
        <v>365</v>
      </c>
      <c r="F383" t="s">
        <v>2023</v>
      </c>
      <c r="G383" t="s">
        <v>203</v>
      </c>
      <c r="H383" t="s">
        <v>269</v>
      </c>
      <c r="I383" t="s">
        <v>350</v>
      </c>
      <c r="J383" t="s">
        <v>366</v>
      </c>
      <c r="K383" t="s">
        <v>352</v>
      </c>
      <c r="L383" s="12">
        <v>40826</v>
      </c>
      <c r="M383">
        <f>+YEAR(TListado[[#This Row],[FECHA DE COMPRA]])</f>
        <v>2011</v>
      </c>
      <c r="N383" t="s">
        <v>5919</v>
      </c>
    </row>
    <row r="384" spans="1:14" x14ac:dyDescent="0.3">
      <c r="A384">
        <v>381</v>
      </c>
      <c r="B384">
        <v>4</v>
      </c>
      <c r="C384" t="s">
        <v>8</v>
      </c>
      <c r="D384" t="s">
        <v>367</v>
      </c>
      <c r="F384" t="s">
        <v>2024</v>
      </c>
      <c r="G384" t="s">
        <v>203</v>
      </c>
      <c r="H384" t="s">
        <v>254</v>
      </c>
      <c r="I384" t="s">
        <v>347</v>
      </c>
      <c r="J384" t="s">
        <v>368</v>
      </c>
      <c r="K384" t="s">
        <v>256</v>
      </c>
      <c r="L384" s="12">
        <v>39932</v>
      </c>
      <c r="M384">
        <f>+YEAR(TListado[[#This Row],[FECHA DE COMPRA]])</f>
        <v>2009</v>
      </c>
      <c r="N384" t="s">
        <v>5919</v>
      </c>
    </row>
    <row r="385" spans="1:14" x14ac:dyDescent="0.3">
      <c r="A385">
        <v>382</v>
      </c>
      <c r="B385">
        <v>4</v>
      </c>
      <c r="C385" t="s">
        <v>8</v>
      </c>
      <c r="D385" t="s">
        <v>369</v>
      </c>
      <c r="F385" t="s">
        <v>2025</v>
      </c>
      <c r="G385" t="s">
        <v>203</v>
      </c>
      <c r="H385" t="s">
        <v>269</v>
      </c>
      <c r="I385" t="s">
        <v>350</v>
      </c>
      <c r="J385" t="s">
        <v>370</v>
      </c>
      <c r="K385" t="s">
        <v>352</v>
      </c>
      <c r="L385" s="12">
        <v>40826</v>
      </c>
      <c r="M385">
        <f>+YEAR(TListado[[#This Row],[FECHA DE COMPRA]])</f>
        <v>2011</v>
      </c>
      <c r="N385" t="s">
        <v>5919</v>
      </c>
    </row>
    <row r="386" spans="1:14" x14ac:dyDescent="0.3">
      <c r="A386">
        <v>383</v>
      </c>
      <c r="B386">
        <v>4</v>
      </c>
      <c r="C386" t="s">
        <v>8</v>
      </c>
      <c r="D386" t="s">
        <v>371</v>
      </c>
      <c r="E386" t="s">
        <v>2026</v>
      </c>
      <c r="F386" t="s">
        <v>2027</v>
      </c>
      <c r="G386" t="s">
        <v>203</v>
      </c>
      <c r="H386" t="s">
        <v>254</v>
      </c>
      <c r="I386" t="s">
        <v>325</v>
      </c>
      <c r="J386" t="s">
        <v>372</v>
      </c>
      <c r="K386" t="s">
        <v>263</v>
      </c>
      <c r="L386" s="12">
        <v>39856</v>
      </c>
      <c r="M386">
        <f>+YEAR(TListado[[#This Row],[FECHA DE COMPRA]])</f>
        <v>2009</v>
      </c>
      <c r="N386" t="s">
        <v>5919</v>
      </c>
    </row>
    <row r="387" spans="1:14" x14ac:dyDescent="0.3">
      <c r="A387">
        <v>384</v>
      </c>
      <c r="B387">
        <v>4</v>
      </c>
      <c r="C387" t="s">
        <v>8</v>
      </c>
      <c r="D387" t="s">
        <v>373</v>
      </c>
      <c r="E387" t="s">
        <v>2028</v>
      </c>
      <c r="F387" t="s">
        <v>2029</v>
      </c>
      <c r="G387" t="s">
        <v>203</v>
      </c>
      <c r="H387" t="s">
        <v>254</v>
      </c>
      <c r="I387" t="s">
        <v>374</v>
      </c>
      <c r="J387" t="s">
        <v>375</v>
      </c>
      <c r="K387" t="s">
        <v>256</v>
      </c>
      <c r="L387" s="12">
        <v>39931</v>
      </c>
      <c r="M387">
        <f>+YEAR(TListado[[#This Row],[FECHA DE COMPRA]])</f>
        <v>2009</v>
      </c>
      <c r="N387" t="s">
        <v>5919</v>
      </c>
    </row>
    <row r="388" spans="1:14" x14ac:dyDescent="0.3">
      <c r="A388">
        <v>385</v>
      </c>
      <c r="B388">
        <v>4</v>
      </c>
      <c r="C388" t="s">
        <v>8</v>
      </c>
      <c r="D388" t="s">
        <v>376</v>
      </c>
      <c r="F388" t="s">
        <v>2030</v>
      </c>
      <c r="G388" t="s">
        <v>203</v>
      </c>
      <c r="H388" t="s">
        <v>254</v>
      </c>
      <c r="I388" t="s">
        <v>377</v>
      </c>
      <c r="J388" t="s">
        <v>378</v>
      </c>
      <c r="K388" t="s">
        <v>278</v>
      </c>
      <c r="L388" s="12">
        <v>40851</v>
      </c>
      <c r="M388">
        <f>+YEAR(TListado[[#This Row],[FECHA DE COMPRA]])</f>
        <v>2011</v>
      </c>
      <c r="N388" t="s">
        <v>5919</v>
      </c>
    </row>
    <row r="389" spans="1:14" x14ac:dyDescent="0.3">
      <c r="A389">
        <v>386</v>
      </c>
      <c r="B389">
        <v>4</v>
      </c>
      <c r="C389" t="s">
        <v>8</v>
      </c>
      <c r="D389" t="s">
        <v>379</v>
      </c>
      <c r="F389" t="s">
        <v>2031</v>
      </c>
      <c r="G389" t="s">
        <v>203</v>
      </c>
      <c r="H389" t="s">
        <v>254</v>
      </c>
      <c r="I389" t="s">
        <v>377</v>
      </c>
      <c r="J389" t="s">
        <v>380</v>
      </c>
      <c r="K389" t="s">
        <v>278</v>
      </c>
      <c r="L389" s="12">
        <v>40850</v>
      </c>
      <c r="M389">
        <f>+YEAR(TListado[[#This Row],[FECHA DE COMPRA]])</f>
        <v>2011</v>
      </c>
      <c r="N389" t="s">
        <v>5919</v>
      </c>
    </row>
    <row r="390" spans="1:14" x14ac:dyDescent="0.3">
      <c r="A390">
        <v>387</v>
      </c>
      <c r="B390">
        <v>4</v>
      </c>
      <c r="C390" t="s">
        <v>8</v>
      </c>
      <c r="D390" t="s">
        <v>381</v>
      </c>
      <c r="F390" t="s">
        <v>2032</v>
      </c>
      <c r="G390" t="s">
        <v>203</v>
      </c>
      <c r="H390" t="s">
        <v>254</v>
      </c>
      <c r="I390" t="s">
        <v>382</v>
      </c>
      <c r="J390" t="s">
        <v>383</v>
      </c>
      <c r="K390" t="s">
        <v>283</v>
      </c>
      <c r="L390" s="12">
        <v>40865</v>
      </c>
      <c r="M390">
        <f>+YEAR(TListado[[#This Row],[FECHA DE COMPRA]])</f>
        <v>2011</v>
      </c>
      <c r="N390" t="s">
        <v>5919</v>
      </c>
    </row>
    <row r="391" spans="1:14" x14ac:dyDescent="0.3">
      <c r="A391">
        <v>388</v>
      </c>
      <c r="B391">
        <v>4</v>
      </c>
      <c r="C391" t="s">
        <v>8</v>
      </c>
      <c r="D391" t="s">
        <v>384</v>
      </c>
      <c r="E391" t="s">
        <v>2033</v>
      </c>
      <c r="F391" t="s">
        <v>2034</v>
      </c>
      <c r="G391" t="s">
        <v>203</v>
      </c>
      <c r="H391" t="s">
        <v>11</v>
      </c>
      <c r="I391" t="s">
        <v>385</v>
      </c>
      <c r="J391" t="s">
        <v>386</v>
      </c>
      <c r="K391" t="s">
        <v>229</v>
      </c>
      <c r="L391" s="12">
        <v>41150</v>
      </c>
      <c r="M391">
        <f>+YEAR(TListado[[#This Row],[FECHA DE COMPRA]])</f>
        <v>2012</v>
      </c>
      <c r="N391" t="s">
        <v>5919</v>
      </c>
    </row>
    <row r="392" spans="1:14" x14ac:dyDescent="0.3">
      <c r="A392">
        <v>389</v>
      </c>
      <c r="B392">
        <v>4</v>
      </c>
      <c r="C392" t="s">
        <v>8</v>
      </c>
      <c r="D392" t="s">
        <v>387</v>
      </c>
      <c r="E392" t="s">
        <v>2035</v>
      </c>
      <c r="F392" t="s">
        <v>2036</v>
      </c>
      <c r="G392" t="s">
        <v>203</v>
      </c>
      <c r="H392" t="s">
        <v>254</v>
      </c>
      <c r="I392" t="s">
        <v>388</v>
      </c>
      <c r="J392" t="s">
        <v>389</v>
      </c>
      <c r="K392" t="s">
        <v>390</v>
      </c>
      <c r="L392" s="12">
        <v>40104</v>
      </c>
      <c r="M392">
        <f>+YEAR(TListado[[#This Row],[FECHA DE COMPRA]])</f>
        <v>2009</v>
      </c>
      <c r="N392" t="s">
        <v>5919</v>
      </c>
    </row>
    <row r="393" spans="1:14" x14ac:dyDescent="0.3">
      <c r="A393">
        <v>390</v>
      </c>
      <c r="B393">
        <v>4</v>
      </c>
      <c r="C393" t="s">
        <v>8</v>
      </c>
      <c r="D393" t="s">
        <v>391</v>
      </c>
      <c r="F393" t="s">
        <v>2037</v>
      </c>
      <c r="G393" t="s">
        <v>203</v>
      </c>
      <c r="H393" t="s">
        <v>328</v>
      </c>
      <c r="I393" t="s">
        <v>392</v>
      </c>
      <c r="J393" t="s">
        <v>393</v>
      </c>
      <c r="K393" t="s">
        <v>394</v>
      </c>
      <c r="L393" s="12">
        <v>40612</v>
      </c>
      <c r="M393">
        <f>+YEAR(TListado[[#This Row],[FECHA DE COMPRA]])</f>
        <v>2011</v>
      </c>
      <c r="N393" t="s">
        <v>5919</v>
      </c>
    </row>
    <row r="394" spans="1:14" x14ac:dyDescent="0.3">
      <c r="A394">
        <v>391</v>
      </c>
      <c r="B394">
        <v>4</v>
      </c>
      <c r="C394" t="s">
        <v>8</v>
      </c>
      <c r="D394" t="s">
        <v>395</v>
      </c>
      <c r="F394" t="s">
        <v>2038</v>
      </c>
      <c r="G394" t="s">
        <v>203</v>
      </c>
      <c r="H394" t="s">
        <v>269</v>
      </c>
      <c r="I394" t="s">
        <v>350</v>
      </c>
      <c r="J394" t="s">
        <v>396</v>
      </c>
      <c r="K394" t="s">
        <v>352</v>
      </c>
      <c r="L394" s="12">
        <v>40826</v>
      </c>
      <c r="M394">
        <f>+YEAR(TListado[[#This Row],[FECHA DE COMPRA]])</f>
        <v>2011</v>
      </c>
      <c r="N394" t="s">
        <v>5919</v>
      </c>
    </row>
    <row r="395" spans="1:14" x14ac:dyDescent="0.3">
      <c r="A395">
        <v>392</v>
      </c>
      <c r="B395">
        <v>4</v>
      </c>
      <c r="C395" t="s">
        <v>8</v>
      </c>
      <c r="D395" t="s">
        <v>397</v>
      </c>
      <c r="F395" t="s">
        <v>2039</v>
      </c>
      <c r="G395" t="s">
        <v>203</v>
      </c>
      <c r="H395" t="s">
        <v>269</v>
      </c>
      <c r="I395" t="s">
        <v>350</v>
      </c>
      <c r="J395" t="s">
        <v>398</v>
      </c>
      <c r="K395" t="s">
        <v>352</v>
      </c>
      <c r="L395" s="12">
        <v>40826</v>
      </c>
      <c r="M395">
        <f>+YEAR(TListado[[#This Row],[FECHA DE COMPRA]])</f>
        <v>2011</v>
      </c>
      <c r="N395" t="s">
        <v>5919</v>
      </c>
    </row>
    <row r="396" spans="1:14" x14ac:dyDescent="0.3">
      <c r="A396">
        <v>393</v>
      </c>
      <c r="B396">
        <v>4</v>
      </c>
      <c r="C396" t="s">
        <v>8</v>
      </c>
      <c r="D396" t="s">
        <v>399</v>
      </c>
      <c r="F396" t="s">
        <v>2040</v>
      </c>
      <c r="G396" t="s">
        <v>203</v>
      </c>
      <c r="H396" t="s">
        <v>254</v>
      </c>
      <c r="I396" t="s">
        <v>347</v>
      </c>
      <c r="J396" t="s">
        <v>400</v>
      </c>
      <c r="K396" t="s">
        <v>256</v>
      </c>
      <c r="L396" s="12">
        <v>39932</v>
      </c>
      <c r="M396">
        <f>+YEAR(TListado[[#This Row],[FECHA DE COMPRA]])</f>
        <v>2009</v>
      </c>
      <c r="N396" t="s">
        <v>5919</v>
      </c>
    </row>
    <row r="397" spans="1:14" x14ac:dyDescent="0.3">
      <c r="A397">
        <v>394</v>
      </c>
      <c r="B397">
        <v>4</v>
      </c>
      <c r="C397" t="s">
        <v>8</v>
      </c>
      <c r="D397" t="s">
        <v>401</v>
      </c>
      <c r="F397" t="s">
        <v>2041</v>
      </c>
      <c r="G397" t="s">
        <v>203</v>
      </c>
      <c r="H397" t="s">
        <v>269</v>
      </c>
      <c r="I397" t="s">
        <v>350</v>
      </c>
      <c r="J397" t="s">
        <v>402</v>
      </c>
      <c r="K397" t="s">
        <v>352</v>
      </c>
      <c r="L397" s="12">
        <v>40826</v>
      </c>
      <c r="M397">
        <f>+YEAR(TListado[[#This Row],[FECHA DE COMPRA]])</f>
        <v>2011</v>
      </c>
      <c r="N397" t="s">
        <v>5919</v>
      </c>
    </row>
    <row r="398" spans="1:14" x14ac:dyDescent="0.3">
      <c r="A398">
        <v>395</v>
      </c>
      <c r="B398">
        <v>4</v>
      </c>
      <c r="C398" t="s">
        <v>8</v>
      </c>
      <c r="D398" t="s">
        <v>403</v>
      </c>
      <c r="F398" t="s">
        <v>2042</v>
      </c>
      <c r="G398" t="s">
        <v>203</v>
      </c>
      <c r="H398" t="s">
        <v>254</v>
      </c>
      <c r="I398" t="s">
        <v>347</v>
      </c>
      <c r="J398" t="s">
        <v>404</v>
      </c>
      <c r="K398" t="s">
        <v>256</v>
      </c>
      <c r="L398" s="12">
        <v>39932</v>
      </c>
      <c r="M398">
        <f>+YEAR(TListado[[#This Row],[FECHA DE COMPRA]])</f>
        <v>2009</v>
      </c>
      <c r="N398" t="s">
        <v>5919</v>
      </c>
    </row>
    <row r="399" spans="1:14" x14ac:dyDescent="0.3">
      <c r="A399">
        <v>396</v>
      </c>
      <c r="B399">
        <v>4</v>
      </c>
      <c r="C399" t="s">
        <v>8</v>
      </c>
      <c r="D399" t="s">
        <v>405</v>
      </c>
      <c r="F399" t="s">
        <v>2043</v>
      </c>
      <c r="G399" t="s">
        <v>203</v>
      </c>
      <c r="H399" t="s">
        <v>254</v>
      </c>
      <c r="I399" t="s">
        <v>347</v>
      </c>
      <c r="J399" t="s">
        <v>406</v>
      </c>
      <c r="K399" t="s">
        <v>256</v>
      </c>
      <c r="L399" s="12">
        <v>39932</v>
      </c>
      <c r="M399">
        <f>+YEAR(TListado[[#This Row],[FECHA DE COMPRA]])</f>
        <v>2009</v>
      </c>
      <c r="N399" t="s">
        <v>5919</v>
      </c>
    </row>
    <row r="400" spans="1:14" x14ac:dyDescent="0.3">
      <c r="A400">
        <v>397</v>
      </c>
      <c r="B400">
        <v>4</v>
      </c>
      <c r="C400" t="s">
        <v>8</v>
      </c>
      <c r="D400" t="s">
        <v>407</v>
      </c>
      <c r="F400" t="s">
        <v>2044</v>
      </c>
      <c r="G400" t="s">
        <v>203</v>
      </c>
      <c r="H400" t="s">
        <v>254</v>
      </c>
      <c r="I400" t="s">
        <v>347</v>
      </c>
      <c r="J400" t="s">
        <v>408</v>
      </c>
      <c r="K400" t="s">
        <v>256</v>
      </c>
      <c r="L400" s="12">
        <v>39932</v>
      </c>
      <c r="M400">
        <f>+YEAR(TListado[[#This Row],[FECHA DE COMPRA]])</f>
        <v>2009</v>
      </c>
      <c r="N400" t="s">
        <v>5919</v>
      </c>
    </row>
    <row r="401" spans="1:14" x14ac:dyDescent="0.3">
      <c r="A401">
        <v>398</v>
      </c>
      <c r="B401">
        <v>4</v>
      </c>
      <c r="C401" t="s">
        <v>8</v>
      </c>
      <c r="D401" t="s">
        <v>409</v>
      </c>
      <c r="F401" t="s">
        <v>2045</v>
      </c>
      <c r="G401" t="s">
        <v>203</v>
      </c>
      <c r="H401" t="s">
        <v>254</v>
      </c>
      <c r="I401" t="s">
        <v>347</v>
      </c>
      <c r="J401" t="s">
        <v>410</v>
      </c>
      <c r="K401" t="s">
        <v>256</v>
      </c>
      <c r="L401" s="12">
        <v>39932</v>
      </c>
      <c r="M401">
        <f>+YEAR(TListado[[#This Row],[FECHA DE COMPRA]])</f>
        <v>2009</v>
      </c>
      <c r="N401" t="s">
        <v>5919</v>
      </c>
    </row>
    <row r="402" spans="1:14" x14ac:dyDescent="0.3">
      <c r="A402">
        <v>399</v>
      </c>
      <c r="B402">
        <v>4</v>
      </c>
      <c r="C402" t="s">
        <v>8</v>
      </c>
      <c r="D402" t="s">
        <v>411</v>
      </c>
      <c r="F402" t="s">
        <v>2046</v>
      </c>
      <c r="G402" t="s">
        <v>203</v>
      </c>
      <c r="H402" t="s">
        <v>254</v>
      </c>
      <c r="I402" t="s">
        <v>347</v>
      </c>
      <c r="J402" t="s">
        <v>412</v>
      </c>
      <c r="K402" t="s">
        <v>256</v>
      </c>
      <c r="L402" s="12">
        <v>39932</v>
      </c>
      <c r="M402">
        <f>+YEAR(TListado[[#This Row],[FECHA DE COMPRA]])</f>
        <v>2009</v>
      </c>
      <c r="N402" t="s">
        <v>5919</v>
      </c>
    </row>
    <row r="403" spans="1:14" x14ac:dyDescent="0.3">
      <c r="A403">
        <v>400</v>
      </c>
      <c r="B403">
        <v>4</v>
      </c>
      <c r="C403" t="s">
        <v>8</v>
      </c>
      <c r="D403" t="s">
        <v>413</v>
      </c>
      <c r="F403" t="s">
        <v>2047</v>
      </c>
      <c r="G403" t="s">
        <v>203</v>
      </c>
      <c r="H403" t="s">
        <v>254</v>
      </c>
      <c r="I403" t="s">
        <v>347</v>
      </c>
      <c r="J403" t="s">
        <v>414</v>
      </c>
      <c r="K403" t="s">
        <v>256</v>
      </c>
      <c r="L403" s="12">
        <v>39932</v>
      </c>
      <c r="M403">
        <f>+YEAR(TListado[[#This Row],[FECHA DE COMPRA]])</f>
        <v>2009</v>
      </c>
      <c r="N403" t="s">
        <v>5919</v>
      </c>
    </row>
    <row r="404" spans="1:14" x14ac:dyDescent="0.3">
      <c r="A404">
        <v>401</v>
      </c>
      <c r="B404">
        <v>4</v>
      </c>
      <c r="C404" t="s">
        <v>8</v>
      </c>
      <c r="D404" t="s">
        <v>415</v>
      </c>
      <c r="E404" t="s">
        <v>2048</v>
      </c>
      <c r="F404" t="s">
        <v>2049</v>
      </c>
      <c r="G404" t="s">
        <v>203</v>
      </c>
      <c r="H404" t="s">
        <v>328</v>
      </c>
      <c r="I404" t="s">
        <v>329</v>
      </c>
      <c r="J404" t="s">
        <v>416</v>
      </c>
      <c r="K404" t="s">
        <v>331</v>
      </c>
      <c r="L404" s="12">
        <v>40480</v>
      </c>
      <c r="M404">
        <f>+YEAR(TListado[[#This Row],[FECHA DE COMPRA]])</f>
        <v>2010</v>
      </c>
      <c r="N404" t="s">
        <v>5919</v>
      </c>
    </row>
    <row r="405" spans="1:14" x14ac:dyDescent="0.3">
      <c r="A405">
        <v>402</v>
      </c>
      <c r="B405">
        <v>4</v>
      </c>
      <c r="C405" t="s">
        <v>8</v>
      </c>
      <c r="D405" t="s">
        <v>417</v>
      </c>
      <c r="E405" t="s">
        <v>2050</v>
      </c>
      <c r="F405" t="s">
        <v>2051</v>
      </c>
      <c r="G405" t="s">
        <v>203</v>
      </c>
      <c r="H405" t="s">
        <v>254</v>
      </c>
      <c r="I405" t="s">
        <v>347</v>
      </c>
      <c r="J405" t="s">
        <v>418</v>
      </c>
      <c r="K405" t="s">
        <v>321</v>
      </c>
      <c r="L405" s="12">
        <v>40158</v>
      </c>
      <c r="M405">
        <f>+YEAR(TListado[[#This Row],[FECHA DE COMPRA]])</f>
        <v>2009</v>
      </c>
      <c r="N405" t="s">
        <v>5919</v>
      </c>
    </row>
    <row r="406" spans="1:14" x14ac:dyDescent="0.3">
      <c r="A406">
        <v>403</v>
      </c>
      <c r="B406">
        <v>4</v>
      </c>
      <c r="C406" t="s">
        <v>8</v>
      </c>
      <c r="D406" t="s">
        <v>419</v>
      </c>
      <c r="E406" t="s">
        <v>2052</v>
      </c>
      <c r="F406" t="s">
        <v>2053</v>
      </c>
      <c r="G406" t="s">
        <v>203</v>
      </c>
      <c r="H406" t="s">
        <v>254</v>
      </c>
      <c r="I406" t="s">
        <v>5936</v>
      </c>
      <c r="J406" t="s">
        <v>420</v>
      </c>
      <c r="K406" t="s">
        <v>263</v>
      </c>
      <c r="L406" s="12">
        <v>39856</v>
      </c>
      <c r="M406">
        <f>+YEAR(TListado[[#This Row],[FECHA DE COMPRA]])</f>
        <v>2009</v>
      </c>
      <c r="N406" t="s">
        <v>5919</v>
      </c>
    </row>
    <row r="407" spans="1:14" x14ac:dyDescent="0.3">
      <c r="A407">
        <v>404</v>
      </c>
      <c r="B407">
        <v>4</v>
      </c>
      <c r="C407" t="s">
        <v>8</v>
      </c>
      <c r="D407" t="s">
        <v>421</v>
      </c>
      <c r="E407" t="s">
        <v>2054</v>
      </c>
      <c r="F407" t="s">
        <v>2055</v>
      </c>
      <c r="G407" t="s">
        <v>203</v>
      </c>
      <c r="H407" t="s">
        <v>254</v>
      </c>
      <c r="I407" t="s">
        <v>5936</v>
      </c>
      <c r="J407" t="s">
        <v>422</v>
      </c>
      <c r="K407" t="s">
        <v>263</v>
      </c>
      <c r="L407" s="12">
        <v>39856</v>
      </c>
      <c r="M407">
        <f>+YEAR(TListado[[#This Row],[FECHA DE COMPRA]])</f>
        <v>2009</v>
      </c>
      <c r="N407" t="s">
        <v>5919</v>
      </c>
    </row>
    <row r="408" spans="1:14" x14ac:dyDescent="0.3">
      <c r="A408">
        <v>405</v>
      </c>
      <c r="B408">
        <v>4</v>
      </c>
      <c r="C408" t="s">
        <v>8</v>
      </c>
      <c r="D408" t="s">
        <v>423</v>
      </c>
      <c r="E408" t="s">
        <v>2056</v>
      </c>
      <c r="F408" t="s">
        <v>2057</v>
      </c>
      <c r="G408" t="s">
        <v>203</v>
      </c>
      <c r="H408" t="s">
        <v>269</v>
      </c>
      <c r="I408" t="s">
        <v>350</v>
      </c>
      <c r="J408" t="s">
        <v>424</v>
      </c>
      <c r="K408" t="s">
        <v>352</v>
      </c>
      <c r="L408" s="12">
        <v>40826</v>
      </c>
      <c r="M408">
        <f>+YEAR(TListado[[#This Row],[FECHA DE COMPRA]])</f>
        <v>2011</v>
      </c>
      <c r="N408" t="s">
        <v>5919</v>
      </c>
    </row>
    <row r="409" spans="1:14" x14ac:dyDescent="0.3">
      <c r="A409">
        <v>406</v>
      </c>
      <c r="B409">
        <v>4</v>
      </c>
      <c r="C409" t="s">
        <v>8</v>
      </c>
      <c r="D409" t="s">
        <v>425</v>
      </c>
      <c r="E409" t="s">
        <v>2058</v>
      </c>
      <c r="F409" t="s">
        <v>2059</v>
      </c>
      <c r="G409" t="s">
        <v>203</v>
      </c>
      <c r="H409" t="s">
        <v>254</v>
      </c>
      <c r="I409" t="s">
        <v>5937</v>
      </c>
      <c r="J409" t="s">
        <v>426</v>
      </c>
      <c r="K409" t="s">
        <v>321</v>
      </c>
      <c r="L409" s="12">
        <v>40157</v>
      </c>
      <c r="M409">
        <f>+YEAR(TListado[[#This Row],[FECHA DE COMPRA]])</f>
        <v>2009</v>
      </c>
      <c r="N409" t="s">
        <v>5919</v>
      </c>
    </row>
    <row r="410" spans="1:14" x14ac:dyDescent="0.3">
      <c r="A410">
        <v>407</v>
      </c>
      <c r="B410">
        <v>4</v>
      </c>
      <c r="C410" t="s">
        <v>8</v>
      </c>
      <c r="D410" t="s">
        <v>427</v>
      </c>
      <c r="E410" t="s">
        <v>2060</v>
      </c>
      <c r="F410" t="s">
        <v>2061</v>
      </c>
      <c r="G410" t="s">
        <v>203</v>
      </c>
      <c r="H410" t="s">
        <v>254</v>
      </c>
      <c r="I410" t="s">
        <v>5937</v>
      </c>
      <c r="J410" t="s">
        <v>428</v>
      </c>
      <c r="K410" t="s">
        <v>321</v>
      </c>
      <c r="L410" s="12">
        <v>40157</v>
      </c>
      <c r="M410">
        <f>+YEAR(TListado[[#This Row],[FECHA DE COMPRA]])</f>
        <v>2009</v>
      </c>
      <c r="N410" t="s">
        <v>5919</v>
      </c>
    </row>
    <row r="411" spans="1:14" x14ac:dyDescent="0.3">
      <c r="A411">
        <v>408</v>
      </c>
      <c r="B411">
        <v>4</v>
      </c>
      <c r="C411" t="s">
        <v>8</v>
      </c>
      <c r="D411" t="s">
        <v>429</v>
      </c>
      <c r="E411" t="s">
        <v>2062</v>
      </c>
      <c r="F411" t="s">
        <v>2063</v>
      </c>
      <c r="G411" t="s">
        <v>203</v>
      </c>
      <c r="H411" t="s">
        <v>11</v>
      </c>
      <c r="I411" t="s">
        <v>204</v>
      </c>
      <c r="J411" t="s">
        <v>430</v>
      </c>
      <c r="K411" t="s">
        <v>206</v>
      </c>
      <c r="L411" s="12">
        <v>41158</v>
      </c>
      <c r="M411">
        <f>+YEAR(TListado[[#This Row],[FECHA DE COMPRA]])</f>
        <v>2012</v>
      </c>
      <c r="N411" t="s">
        <v>5919</v>
      </c>
    </row>
    <row r="412" spans="1:14" x14ac:dyDescent="0.3">
      <c r="A412">
        <v>409</v>
      </c>
      <c r="B412">
        <v>4</v>
      </c>
      <c r="C412" t="s">
        <v>8</v>
      </c>
      <c r="D412" t="s">
        <v>431</v>
      </c>
      <c r="E412" t="s">
        <v>2064</v>
      </c>
      <c r="F412" t="s">
        <v>2065</v>
      </c>
      <c r="G412" t="s">
        <v>203</v>
      </c>
      <c r="H412" t="s">
        <v>328</v>
      </c>
      <c r="I412" t="s">
        <v>392</v>
      </c>
      <c r="J412" t="s">
        <v>432</v>
      </c>
      <c r="K412" t="s">
        <v>331</v>
      </c>
      <c r="L412" s="12">
        <v>40480</v>
      </c>
      <c r="M412">
        <f>+YEAR(TListado[[#This Row],[FECHA DE COMPRA]])</f>
        <v>2010</v>
      </c>
      <c r="N412" t="s">
        <v>5919</v>
      </c>
    </row>
    <row r="413" spans="1:14" x14ac:dyDescent="0.3">
      <c r="A413">
        <v>410</v>
      </c>
      <c r="B413">
        <v>4</v>
      </c>
      <c r="C413" t="s">
        <v>8</v>
      </c>
      <c r="D413" t="s">
        <v>433</v>
      </c>
      <c r="F413" t="s">
        <v>2066</v>
      </c>
      <c r="G413" t="s">
        <v>203</v>
      </c>
      <c r="H413" t="s">
        <v>328</v>
      </c>
      <c r="I413" t="s">
        <v>329</v>
      </c>
      <c r="J413" t="s">
        <v>434</v>
      </c>
      <c r="K413" t="s">
        <v>331</v>
      </c>
      <c r="L413" s="12">
        <v>40480</v>
      </c>
      <c r="M413">
        <f>+YEAR(TListado[[#This Row],[FECHA DE COMPRA]])</f>
        <v>2010</v>
      </c>
      <c r="N413" t="s">
        <v>5919</v>
      </c>
    </row>
    <row r="414" spans="1:14" x14ac:dyDescent="0.3">
      <c r="A414">
        <v>411</v>
      </c>
      <c r="B414">
        <v>4</v>
      </c>
      <c r="C414" t="s">
        <v>8</v>
      </c>
      <c r="D414" t="s">
        <v>435</v>
      </c>
      <c r="F414" t="s">
        <v>2067</v>
      </c>
      <c r="G414" t="s">
        <v>203</v>
      </c>
      <c r="H414" t="s">
        <v>328</v>
      </c>
      <c r="I414" t="s">
        <v>392</v>
      </c>
      <c r="J414" t="s">
        <v>436</v>
      </c>
      <c r="K414" t="s">
        <v>331</v>
      </c>
      <c r="L414" s="12">
        <v>40480</v>
      </c>
      <c r="M414">
        <f>+YEAR(TListado[[#This Row],[FECHA DE COMPRA]])</f>
        <v>2010</v>
      </c>
      <c r="N414" t="s">
        <v>5919</v>
      </c>
    </row>
    <row r="415" spans="1:14" x14ac:dyDescent="0.3">
      <c r="A415">
        <v>412</v>
      </c>
      <c r="B415">
        <v>4</v>
      </c>
      <c r="C415" t="s">
        <v>8</v>
      </c>
      <c r="D415" t="s">
        <v>437</v>
      </c>
      <c r="F415" t="s">
        <v>2068</v>
      </c>
      <c r="G415" t="s">
        <v>203</v>
      </c>
      <c r="H415" t="s">
        <v>269</v>
      </c>
      <c r="I415" t="s">
        <v>350</v>
      </c>
      <c r="J415" t="s">
        <v>438</v>
      </c>
      <c r="K415" t="s">
        <v>352</v>
      </c>
      <c r="L415" s="12">
        <v>40826</v>
      </c>
      <c r="M415">
        <f>+YEAR(TListado[[#This Row],[FECHA DE COMPRA]])</f>
        <v>2011</v>
      </c>
      <c r="N415" t="s">
        <v>5919</v>
      </c>
    </row>
    <row r="416" spans="1:14" x14ac:dyDescent="0.3">
      <c r="A416">
        <v>413</v>
      </c>
      <c r="B416">
        <v>4</v>
      </c>
      <c r="C416" t="s">
        <v>8</v>
      </c>
      <c r="D416" t="s">
        <v>439</v>
      </c>
      <c r="F416" t="s">
        <v>2069</v>
      </c>
      <c r="G416" t="s">
        <v>203</v>
      </c>
      <c r="H416" t="s">
        <v>269</v>
      </c>
      <c r="I416" t="s">
        <v>350</v>
      </c>
      <c r="J416" t="s">
        <v>440</v>
      </c>
      <c r="K416" t="s">
        <v>352</v>
      </c>
      <c r="L416" s="12">
        <v>40826</v>
      </c>
      <c r="M416">
        <f>+YEAR(TListado[[#This Row],[FECHA DE COMPRA]])</f>
        <v>2011</v>
      </c>
      <c r="N416" t="s">
        <v>5919</v>
      </c>
    </row>
    <row r="417" spans="1:14" x14ac:dyDescent="0.3">
      <c r="A417">
        <v>414</v>
      </c>
      <c r="B417">
        <v>4</v>
      </c>
      <c r="C417" t="s">
        <v>8</v>
      </c>
      <c r="D417" t="s">
        <v>441</v>
      </c>
      <c r="F417" t="s">
        <v>2070</v>
      </c>
      <c r="G417" t="s">
        <v>203</v>
      </c>
      <c r="H417" t="s">
        <v>269</v>
      </c>
      <c r="I417" t="s">
        <v>350</v>
      </c>
      <c r="J417" t="s">
        <v>442</v>
      </c>
      <c r="K417" t="s">
        <v>352</v>
      </c>
      <c r="L417" s="12">
        <v>40826</v>
      </c>
      <c r="M417">
        <f>+YEAR(TListado[[#This Row],[FECHA DE COMPRA]])</f>
        <v>2011</v>
      </c>
      <c r="N417" t="s">
        <v>5919</v>
      </c>
    </row>
    <row r="418" spans="1:14" x14ac:dyDescent="0.3">
      <c r="A418">
        <v>415</v>
      </c>
      <c r="B418">
        <v>4</v>
      </c>
      <c r="C418" t="s">
        <v>8</v>
      </c>
      <c r="D418" t="s">
        <v>443</v>
      </c>
      <c r="F418" t="s">
        <v>2071</v>
      </c>
      <c r="G418" t="s">
        <v>203</v>
      </c>
      <c r="H418" t="s">
        <v>269</v>
      </c>
      <c r="I418" t="s">
        <v>350</v>
      </c>
      <c r="J418" t="s">
        <v>444</v>
      </c>
      <c r="K418" t="s">
        <v>352</v>
      </c>
      <c r="L418" s="12">
        <v>40826</v>
      </c>
      <c r="M418">
        <f>+YEAR(TListado[[#This Row],[FECHA DE COMPRA]])</f>
        <v>2011</v>
      </c>
      <c r="N418" t="s">
        <v>5919</v>
      </c>
    </row>
    <row r="419" spans="1:14" x14ac:dyDescent="0.3">
      <c r="A419">
        <v>416</v>
      </c>
      <c r="B419">
        <v>5</v>
      </c>
      <c r="C419" t="s">
        <v>8</v>
      </c>
      <c r="D419" t="s">
        <v>654</v>
      </c>
      <c r="E419" t="s">
        <v>2205</v>
      </c>
      <c r="F419" t="s">
        <v>2206</v>
      </c>
      <c r="G419" t="s">
        <v>655</v>
      </c>
      <c r="H419" t="s">
        <v>11</v>
      </c>
      <c r="I419" t="s">
        <v>656</v>
      </c>
      <c r="J419" t="s">
        <v>657</v>
      </c>
      <c r="K419" t="s">
        <v>658</v>
      </c>
      <c r="L419" s="12">
        <v>41563</v>
      </c>
      <c r="M419">
        <f>+YEAR(TListado[[#This Row],[FECHA DE COMPRA]])</f>
        <v>2013</v>
      </c>
      <c r="N419" t="s">
        <v>5919</v>
      </c>
    </row>
    <row r="420" spans="1:14" x14ac:dyDescent="0.3">
      <c r="A420">
        <v>417</v>
      </c>
      <c r="B420">
        <v>5</v>
      </c>
      <c r="C420" t="s">
        <v>8</v>
      </c>
      <c r="D420" t="s">
        <v>659</v>
      </c>
      <c r="E420" t="s">
        <v>2207</v>
      </c>
      <c r="F420" t="s">
        <v>2208</v>
      </c>
      <c r="G420" t="s">
        <v>655</v>
      </c>
      <c r="H420" t="s">
        <v>11</v>
      </c>
      <c r="I420" t="s">
        <v>660</v>
      </c>
      <c r="J420" t="s">
        <v>661</v>
      </c>
      <c r="K420" t="s">
        <v>662</v>
      </c>
      <c r="L420" s="12">
        <v>41155</v>
      </c>
      <c r="M420">
        <f>+YEAR(TListado[[#This Row],[FECHA DE COMPRA]])</f>
        <v>2012</v>
      </c>
      <c r="N420" t="s">
        <v>5919</v>
      </c>
    </row>
    <row r="421" spans="1:14" x14ac:dyDescent="0.3">
      <c r="A421">
        <v>418</v>
      </c>
      <c r="B421">
        <v>5</v>
      </c>
      <c r="C421" t="s">
        <v>8</v>
      </c>
      <c r="D421" t="s">
        <v>663</v>
      </c>
      <c r="E421" t="s">
        <v>2209</v>
      </c>
      <c r="F421" t="s">
        <v>2210</v>
      </c>
      <c r="G421" t="s">
        <v>655</v>
      </c>
      <c r="H421" t="s">
        <v>11</v>
      </c>
      <c r="I421" t="s">
        <v>656</v>
      </c>
      <c r="J421" t="s">
        <v>664</v>
      </c>
      <c r="K421" t="s">
        <v>658</v>
      </c>
      <c r="L421" s="12">
        <v>41563</v>
      </c>
      <c r="M421">
        <f>+YEAR(TListado[[#This Row],[FECHA DE COMPRA]])</f>
        <v>2013</v>
      </c>
      <c r="N421" t="s">
        <v>5919</v>
      </c>
    </row>
    <row r="422" spans="1:14" x14ac:dyDescent="0.3">
      <c r="A422">
        <v>419</v>
      </c>
      <c r="B422">
        <v>5</v>
      </c>
      <c r="C422" t="s">
        <v>8</v>
      </c>
      <c r="D422" t="s">
        <v>665</v>
      </c>
      <c r="E422" t="s">
        <v>2211</v>
      </c>
      <c r="F422" t="s">
        <v>2212</v>
      </c>
      <c r="G422" t="s">
        <v>655</v>
      </c>
      <c r="H422" t="s">
        <v>11</v>
      </c>
      <c r="I422" t="s">
        <v>656</v>
      </c>
      <c r="J422" t="s">
        <v>666</v>
      </c>
      <c r="K422" t="s">
        <v>658</v>
      </c>
      <c r="L422" s="12">
        <v>41562</v>
      </c>
      <c r="M422">
        <f>+YEAR(TListado[[#This Row],[FECHA DE COMPRA]])</f>
        <v>2013</v>
      </c>
      <c r="N422" t="s">
        <v>5919</v>
      </c>
    </row>
    <row r="423" spans="1:14" x14ac:dyDescent="0.3">
      <c r="A423">
        <v>420</v>
      </c>
      <c r="B423">
        <v>5</v>
      </c>
      <c r="C423" t="s">
        <v>8</v>
      </c>
      <c r="D423" t="s">
        <v>667</v>
      </c>
      <c r="E423" t="s">
        <v>2213</v>
      </c>
      <c r="F423" t="s">
        <v>2214</v>
      </c>
      <c r="G423" t="s">
        <v>655</v>
      </c>
      <c r="H423" t="s">
        <v>11</v>
      </c>
      <c r="I423" t="s">
        <v>656</v>
      </c>
      <c r="J423" t="s">
        <v>668</v>
      </c>
      <c r="K423" t="s">
        <v>658</v>
      </c>
      <c r="L423" s="12">
        <v>41562</v>
      </c>
      <c r="M423">
        <f>+YEAR(TListado[[#This Row],[FECHA DE COMPRA]])</f>
        <v>2013</v>
      </c>
      <c r="N423" t="s">
        <v>5919</v>
      </c>
    </row>
    <row r="424" spans="1:14" x14ac:dyDescent="0.3">
      <c r="A424">
        <v>421</v>
      </c>
      <c r="B424">
        <v>5</v>
      </c>
      <c r="C424" t="s">
        <v>8</v>
      </c>
      <c r="D424" t="s">
        <v>669</v>
      </c>
      <c r="E424" t="s">
        <v>2215</v>
      </c>
      <c r="F424" t="s">
        <v>2216</v>
      </c>
      <c r="G424" t="s">
        <v>655</v>
      </c>
      <c r="H424" t="s">
        <v>11</v>
      </c>
      <c r="I424" t="s">
        <v>656</v>
      </c>
      <c r="J424" t="s">
        <v>670</v>
      </c>
      <c r="K424" t="s">
        <v>658</v>
      </c>
      <c r="L424" s="12">
        <v>41562</v>
      </c>
      <c r="M424">
        <f>+YEAR(TListado[[#This Row],[FECHA DE COMPRA]])</f>
        <v>2013</v>
      </c>
      <c r="N424" t="s">
        <v>5919</v>
      </c>
    </row>
    <row r="425" spans="1:14" x14ac:dyDescent="0.3">
      <c r="A425">
        <v>422</v>
      </c>
      <c r="B425">
        <v>5</v>
      </c>
      <c r="C425" t="s">
        <v>8</v>
      </c>
      <c r="D425" t="s">
        <v>671</v>
      </c>
      <c r="E425" t="s">
        <v>2217</v>
      </c>
      <c r="F425" t="s">
        <v>2218</v>
      </c>
      <c r="G425" t="s">
        <v>655</v>
      </c>
      <c r="H425" t="s">
        <v>11</v>
      </c>
      <c r="I425" t="s">
        <v>656</v>
      </c>
      <c r="J425" t="s">
        <v>672</v>
      </c>
      <c r="K425" t="s">
        <v>658</v>
      </c>
      <c r="L425" s="12">
        <v>41562</v>
      </c>
      <c r="M425">
        <f>+YEAR(TListado[[#This Row],[FECHA DE COMPRA]])</f>
        <v>2013</v>
      </c>
      <c r="N425" t="s">
        <v>5919</v>
      </c>
    </row>
    <row r="426" spans="1:14" x14ac:dyDescent="0.3">
      <c r="A426">
        <v>423</v>
      </c>
      <c r="B426">
        <v>5</v>
      </c>
      <c r="C426" t="s">
        <v>8</v>
      </c>
      <c r="D426" t="s">
        <v>673</v>
      </c>
      <c r="E426" t="s">
        <v>2219</v>
      </c>
      <c r="F426" t="s">
        <v>2220</v>
      </c>
      <c r="G426" t="s">
        <v>655</v>
      </c>
      <c r="H426" t="s">
        <v>11</v>
      </c>
      <c r="I426" t="s">
        <v>660</v>
      </c>
      <c r="J426" t="s">
        <v>674</v>
      </c>
      <c r="K426" t="s">
        <v>662</v>
      </c>
      <c r="L426" s="12">
        <v>41154</v>
      </c>
      <c r="M426">
        <f>+YEAR(TListado[[#This Row],[FECHA DE COMPRA]])</f>
        <v>2012</v>
      </c>
      <c r="N426" t="s">
        <v>5919</v>
      </c>
    </row>
    <row r="427" spans="1:14" x14ac:dyDescent="0.3">
      <c r="A427">
        <v>424</v>
      </c>
      <c r="B427">
        <v>5</v>
      </c>
      <c r="C427" t="s">
        <v>8</v>
      </c>
      <c r="D427" t="s">
        <v>675</v>
      </c>
      <c r="E427" t="s">
        <v>2221</v>
      </c>
      <c r="F427" t="s">
        <v>2222</v>
      </c>
      <c r="G427" t="s">
        <v>655</v>
      </c>
      <c r="H427" t="s">
        <v>11</v>
      </c>
      <c r="I427" t="s">
        <v>656</v>
      </c>
      <c r="J427" t="s">
        <v>676</v>
      </c>
      <c r="K427" t="s">
        <v>658</v>
      </c>
      <c r="L427" s="12">
        <v>41562</v>
      </c>
      <c r="M427">
        <f>+YEAR(TListado[[#This Row],[FECHA DE COMPRA]])</f>
        <v>2013</v>
      </c>
      <c r="N427" t="s">
        <v>5919</v>
      </c>
    </row>
    <row r="428" spans="1:14" x14ac:dyDescent="0.3">
      <c r="A428">
        <v>425</v>
      </c>
      <c r="B428">
        <v>5</v>
      </c>
      <c r="C428" t="s">
        <v>8</v>
      </c>
      <c r="D428" t="s">
        <v>677</v>
      </c>
      <c r="E428" t="s">
        <v>2223</v>
      </c>
      <c r="F428" t="s">
        <v>2224</v>
      </c>
      <c r="G428" t="s">
        <v>655</v>
      </c>
      <c r="H428" t="s">
        <v>11</v>
      </c>
      <c r="I428" t="s">
        <v>656</v>
      </c>
      <c r="J428" t="s">
        <v>678</v>
      </c>
      <c r="K428" t="s">
        <v>658</v>
      </c>
      <c r="L428" s="12">
        <v>41562</v>
      </c>
      <c r="M428">
        <f>+YEAR(TListado[[#This Row],[FECHA DE COMPRA]])</f>
        <v>2013</v>
      </c>
      <c r="N428" t="s">
        <v>5919</v>
      </c>
    </row>
    <row r="429" spans="1:14" x14ac:dyDescent="0.3">
      <c r="A429">
        <v>426</v>
      </c>
      <c r="B429">
        <v>5</v>
      </c>
      <c r="C429" t="s">
        <v>8</v>
      </c>
      <c r="D429" t="s">
        <v>679</v>
      </c>
      <c r="E429" t="s">
        <v>2225</v>
      </c>
      <c r="F429" t="s">
        <v>2226</v>
      </c>
      <c r="G429" t="s">
        <v>655</v>
      </c>
      <c r="H429" t="s">
        <v>254</v>
      </c>
      <c r="I429" t="s">
        <v>680</v>
      </c>
      <c r="J429" t="s">
        <v>681</v>
      </c>
      <c r="K429" t="s">
        <v>283</v>
      </c>
      <c r="L429" s="12">
        <v>40870</v>
      </c>
      <c r="M429">
        <f>+YEAR(TListado[[#This Row],[FECHA DE COMPRA]])</f>
        <v>2011</v>
      </c>
      <c r="N429" t="s">
        <v>5919</v>
      </c>
    </row>
    <row r="430" spans="1:14" x14ac:dyDescent="0.3">
      <c r="A430">
        <v>427</v>
      </c>
      <c r="B430">
        <v>5</v>
      </c>
      <c r="C430" t="s">
        <v>8</v>
      </c>
      <c r="D430" t="s">
        <v>682</v>
      </c>
      <c r="E430" t="s">
        <v>2227</v>
      </c>
      <c r="F430" t="s">
        <v>2228</v>
      </c>
      <c r="G430" t="s">
        <v>655</v>
      </c>
      <c r="H430" t="s">
        <v>254</v>
      </c>
      <c r="I430" t="s">
        <v>680</v>
      </c>
      <c r="J430" t="s">
        <v>683</v>
      </c>
      <c r="K430" t="s">
        <v>283</v>
      </c>
      <c r="L430" s="12">
        <v>40869</v>
      </c>
      <c r="M430">
        <f>+YEAR(TListado[[#This Row],[FECHA DE COMPRA]])</f>
        <v>2011</v>
      </c>
      <c r="N430" t="s">
        <v>5919</v>
      </c>
    </row>
    <row r="431" spans="1:14" x14ac:dyDescent="0.3">
      <c r="A431">
        <v>428</v>
      </c>
      <c r="B431">
        <v>5</v>
      </c>
      <c r="C431" t="s">
        <v>8</v>
      </c>
      <c r="D431" t="s">
        <v>684</v>
      </c>
      <c r="E431" t="s">
        <v>2229</v>
      </c>
      <c r="F431" t="s">
        <v>2230</v>
      </c>
      <c r="G431" t="s">
        <v>655</v>
      </c>
      <c r="H431" t="s">
        <v>11</v>
      </c>
      <c r="I431" t="s">
        <v>656</v>
      </c>
      <c r="J431" t="s">
        <v>685</v>
      </c>
      <c r="K431" t="s">
        <v>658</v>
      </c>
      <c r="L431" s="12">
        <v>41562</v>
      </c>
      <c r="M431">
        <f>+YEAR(TListado[[#This Row],[FECHA DE COMPRA]])</f>
        <v>2013</v>
      </c>
      <c r="N431" t="s">
        <v>5919</v>
      </c>
    </row>
    <row r="432" spans="1:14" x14ac:dyDescent="0.3">
      <c r="A432">
        <v>429</v>
      </c>
      <c r="B432">
        <v>5</v>
      </c>
      <c r="C432" t="s">
        <v>8</v>
      </c>
      <c r="D432" t="s">
        <v>686</v>
      </c>
      <c r="E432" t="s">
        <v>2231</v>
      </c>
      <c r="F432" t="s">
        <v>2232</v>
      </c>
      <c r="G432" t="s">
        <v>655</v>
      </c>
      <c r="H432" t="s">
        <v>328</v>
      </c>
      <c r="I432" t="s">
        <v>687</v>
      </c>
      <c r="J432" t="s">
        <v>688</v>
      </c>
      <c r="K432" t="s">
        <v>331</v>
      </c>
      <c r="L432" s="12">
        <v>40480</v>
      </c>
      <c r="M432">
        <f>+YEAR(TListado[[#This Row],[FECHA DE COMPRA]])</f>
        <v>2010</v>
      </c>
      <c r="N432" t="s">
        <v>5919</v>
      </c>
    </row>
    <row r="433" spans="1:14" x14ac:dyDescent="0.3">
      <c r="A433">
        <v>430</v>
      </c>
      <c r="B433">
        <v>5</v>
      </c>
      <c r="C433" t="s">
        <v>8</v>
      </c>
      <c r="D433" t="s">
        <v>689</v>
      </c>
      <c r="E433" t="s">
        <v>2233</v>
      </c>
      <c r="F433" t="s">
        <v>2234</v>
      </c>
      <c r="G433" t="s">
        <v>655</v>
      </c>
      <c r="H433" t="s">
        <v>11</v>
      </c>
      <c r="I433" t="s">
        <v>660</v>
      </c>
      <c r="J433" t="s">
        <v>690</v>
      </c>
      <c r="K433" t="s">
        <v>691</v>
      </c>
      <c r="L433" s="12">
        <v>41147</v>
      </c>
      <c r="M433">
        <f>+YEAR(TListado[[#This Row],[FECHA DE COMPRA]])</f>
        <v>2012</v>
      </c>
      <c r="N433" t="s">
        <v>5919</v>
      </c>
    </row>
    <row r="434" spans="1:14" x14ac:dyDescent="0.3">
      <c r="A434">
        <v>431</v>
      </c>
      <c r="B434">
        <v>5</v>
      </c>
      <c r="C434" t="s">
        <v>8</v>
      </c>
      <c r="D434" t="s">
        <v>692</v>
      </c>
      <c r="E434" t="s">
        <v>2235</v>
      </c>
      <c r="F434" t="s">
        <v>2236</v>
      </c>
      <c r="G434" t="s">
        <v>655</v>
      </c>
      <c r="H434" t="s">
        <v>11</v>
      </c>
      <c r="I434" t="s">
        <v>656</v>
      </c>
      <c r="J434" t="s">
        <v>693</v>
      </c>
      <c r="K434" t="s">
        <v>658</v>
      </c>
      <c r="L434" s="12">
        <v>41563</v>
      </c>
      <c r="M434">
        <f>+YEAR(TListado[[#This Row],[FECHA DE COMPRA]])</f>
        <v>2013</v>
      </c>
      <c r="N434" t="s">
        <v>5919</v>
      </c>
    </row>
    <row r="435" spans="1:14" x14ac:dyDescent="0.3">
      <c r="A435">
        <v>432</v>
      </c>
      <c r="B435">
        <v>5</v>
      </c>
      <c r="C435" t="s">
        <v>8</v>
      </c>
      <c r="D435" t="s">
        <v>694</v>
      </c>
      <c r="E435" t="s">
        <v>2237</v>
      </c>
      <c r="F435" t="s">
        <v>2238</v>
      </c>
      <c r="G435" t="s">
        <v>655</v>
      </c>
      <c r="H435" t="s">
        <v>11</v>
      </c>
      <c r="I435" t="s">
        <v>656</v>
      </c>
      <c r="J435" t="s">
        <v>695</v>
      </c>
      <c r="K435" t="s">
        <v>696</v>
      </c>
      <c r="L435" s="12">
        <v>41627</v>
      </c>
      <c r="M435">
        <f>+YEAR(TListado[[#This Row],[FECHA DE COMPRA]])</f>
        <v>2013</v>
      </c>
      <c r="N435" t="s">
        <v>5919</v>
      </c>
    </row>
    <row r="436" spans="1:14" x14ac:dyDescent="0.3">
      <c r="A436">
        <v>433</v>
      </c>
      <c r="B436">
        <v>5</v>
      </c>
      <c r="C436" t="s">
        <v>8</v>
      </c>
      <c r="D436" t="s">
        <v>697</v>
      </c>
      <c r="E436" t="s">
        <v>2239</v>
      </c>
      <c r="F436" t="s">
        <v>2240</v>
      </c>
      <c r="G436" t="s">
        <v>655</v>
      </c>
      <c r="H436" t="s">
        <v>11</v>
      </c>
      <c r="I436" t="s">
        <v>660</v>
      </c>
      <c r="J436" t="s">
        <v>698</v>
      </c>
      <c r="K436" t="s">
        <v>662</v>
      </c>
      <c r="L436" s="12">
        <v>41154</v>
      </c>
      <c r="M436">
        <f>+YEAR(TListado[[#This Row],[FECHA DE COMPRA]])</f>
        <v>2012</v>
      </c>
      <c r="N436" t="s">
        <v>5919</v>
      </c>
    </row>
    <row r="437" spans="1:14" x14ac:dyDescent="0.3">
      <c r="A437">
        <v>434</v>
      </c>
      <c r="B437">
        <v>5</v>
      </c>
      <c r="C437" t="s">
        <v>8</v>
      </c>
      <c r="D437" t="s">
        <v>699</v>
      </c>
      <c r="E437" t="s">
        <v>2241</v>
      </c>
      <c r="F437" t="s">
        <v>2242</v>
      </c>
      <c r="G437" t="s">
        <v>655</v>
      </c>
      <c r="H437" t="s">
        <v>11</v>
      </c>
      <c r="I437" t="s">
        <v>660</v>
      </c>
      <c r="J437" t="s">
        <v>700</v>
      </c>
      <c r="K437" t="s">
        <v>691</v>
      </c>
      <c r="L437" s="12">
        <v>41147</v>
      </c>
      <c r="M437">
        <f>+YEAR(TListado[[#This Row],[FECHA DE COMPRA]])</f>
        <v>2012</v>
      </c>
      <c r="N437" t="s">
        <v>5919</v>
      </c>
    </row>
    <row r="438" spans="1:14" x14ac:dyDescent="0.3">
      <c r="A438">
        <v>435</v>
      </c>
      <c r="B438">
        <v>5</v>
      </c>
      <c r="C438" t="s">
        <v>8</v>
      </c>
      <c r="D438" t="s">
        <v>701</v>
      </c>
      <c r="E438" t="s">
        <v>2243</v>
      </c>
      <c r="F438" t="s">
        <v>2244</v>
      </c>
      <c r="G438" t="s">
        <v>655</v>
      </c>
      <c r="H438" t="s">
        <v>11</v>
      </c>
      <c r="I438" t="s">
        <v>660</v>
      </c>
      <c r="J438" t="s">
        <v>702</v>
      </c>
      <c r="K438" t="s">
        <v>691</v>
      </c>
      <c r="L438" s="12">
        <v>41147</v>
      </c>
      <c r="M438">
        <f>+YEAR(TListado[[#This Row],[FECHA DE COMPRA]])</f>
        <v>2012</v>
      </c>
      <c r="N438" t="s">
        <v>5919</v>
      </c>
    </row>
    <row r="439" spans="1:14" x14ac:dyDescent="0.3">
      <c r="A439">
        <v>436</v>
      </c>
      <c r="B439">
        <v>5</v>
      </c>
      <c r="C439" t="s">
        <v>8</v>
      </c>
      <c r="D439" t="s">
        <v>703</v>
      </c>
      <c r="E439" t="s">
        <v>2245</v>
      </c>
      <c r="F439" t="s">
        <v>2246</v>
      </c>
      <c r="G439" t="s">
        <v>655</v>
      </c>
      <c r="H439" t="s">
        <v>11</v>
      </c>
      <c r="I439" t="s">
        <v>656</v>
      </c>
      <c r="J439" t="s">
        <v>704</v>
      </c>
      <c r="K439" t="s">
        <v>705</v>
      </c>
      <c r="L439" s="12">
        <v>41562</v>
      </c>
      <c r="M439">
        <f>+YEAR(TListado[[#This Row],[FECHA DE COMPRA]])</f>
        <v>2013</v>
      </c>
      <c r="N439" t="s">
        <v>5919</v>
      </c>
    </row>
    <row r="440" spans="1:14" x14ac:dyDescent="0.3">
      <c r="A440">
        <v>437</v>
      </c>
      <c r="B440">
        <v>5</v>
      </c>
      <c r="C440" t="s">
        <v>8</v>
      </c>
      <c r="D440" t="s">
        <v>706</v>
      </c>
      <c r="E440" t="s">
        <v>2247</v>
      </c>
      <c r="F440" t="s">
        <v>2248</v>
      </c>
      <c r="G440" t="s">
        <v>655</v>
      </c>
      <c r="H440" t="s">
        <v>11</v>
      </c>
      <c r="I440" t="s">
        <v>656</v>
      </c>
      <c r="J440" t="s">
        <v>707</v>
      </c>
      <c r="K440" t="s">
        <v>696</v>
      </c>
      <c r="L440" s="12">
        <v>41626</v>
      </c>
      <c r="M440">
        <f>+YEAR(TListado[[#This Row],[FECHA DE COMPRA]])</f>
        <v>2013</v>
      </c>
      <c r="N440" t="s">
        <v>5919</v>
      </c>
    </row>
    <row r="441" spans="1:14" x14ac:dyDescent="0.3">
      <c r="A441">
        <v>438</v>
      </c>
      <c r="B441">
        <v>5</v>
      </c>
      <c r="C441" t="s">
        <v>8</v>
      </c>
      <c r="D441" t="s">
        <v>708</v>
      </c>
      <c r="E441" t="s">
        <v>2249</v>
      </c>
      <c r="F441" t="s">
        <v>2250</v>
      </c>
      <c r="G441" t="s">
        <v>655</v>
      </c>
      <c r="H441" t="s">
        <v>11</v>
      </c>
      <c r="I441" t="s">
        <v>656</v>
      </c>
      <c r="J441" t="s">
        <v>709</v>
      </c>
      <c r="K441" t="s">
        <v>658</v>
      </c>
      <c r="L441" s="12">
        <v>41562</v>
      </c>
      <c r="M441">
        <f>+YEAR(TListado[[#This Row],[FECHA DE COMPRA]])</f>
        <v>2013</v>
      </c>
      <c r="N441" t="s">
        <v>5919</v>
      </c>
    </row>
    <row r="442" spans="1:14" x14ac:dyDescent="0.3">
      <c r="A442">
        <v>439</v>
      </c>
      <c r="B442">
        <v>5</v>
      </c>
      <c r="C442" t="s">
        <v>8</v>
      </c>
      <c r="D442" t="s">
        <v>710</v>
      </c>
      <c r="E442" t="s">
        <v>2251</v>
      </c>
      <c r="F442" t="s">
        <v>2252</v>
      </c>
      <c r="G442" t="s">
        <v>655</v>
      </c>
      <c r="H442" t="s">
        <v>11</v>
      </c>
      <c r="I442" t="s">
        <v>656</v>
      </c>
      <c r="J442" t="s">
        <v>711</v>
      </c>
      <c r="K442" t="s">
        <v>705</v>
      </c>
      <c r="L442" s="12">
        <v>41562</v>
      </c>
      <c r="M442">
        <f>+YEAR(TListado[[#This Row],[FECHA DE COMPRA]])</f>
        <v>2013</v>
      </c>
      <c r="N442" t="s">
        <v>5919</v>
      </c>
    </row>
    <row r="443" spans="1:14" x14ac:dyDescent="0.3">
      <c r="A443">
        <v>440</v>
      </c>
      <c r="B443">
        <v>5</v>
      </c>
      <c r="C443" t="s">
        <v>8</v>
      </c>
      <c r="D443" t="s">
        <v>712</v>
      </c>
      <c r="E443" t="s">
        <v>2253</v>
      </c>
      <c r="F443" t="s">
        <v>2254</v>
      </c>
      <c r="G443" t="s">
        <v>655</v>
      </c>
      <c r="H443" t="s">
        <v>11</v>
      </c>
      <c r="I443" t="s">
        <v>656</v>
      </c>
      <c r="J443" t="s">
        <v>713</v>
      </c>
      <c r="K443" t="s">
        <v>705</v>
      </c>
      <c r="L443" s="12">
        <v>41563</v>
      </c>
      <c r="M443">
        <f>+YEAR(TListado[[#This Row],[FECHA DE COMPRA]])</f>
        <v>2013</v>
      </c>
      <c r="N443" t="s">
        <v>5919</v>
      </c>
    </row>
    <row r="444" spans="1:14" x14ac:dyDescent="0.3">
      <c r="A444">
        <v>441</v>
      </c>
      <c r="B444">
        <v>5</v>
      </c>
      <c r="C444" t="s">
        <v>8</v>
      </c>
      <c r="D444" t="s">
        <v>714</v>
      </c>
      <c r="E444" t="s">
        <v>2255</v>
      </c>
      <c r="F444" t="s">
        <v>2256</v>
      </c>
      <c r="G444" t="s">
        <v>655</v>
      </c>
      <c r="H444" t="s">
        <v>11</v>
      </c>
      <c r="I444" t="s">
        <v>656</v>
      </c>
      <c r="J444" t="s">
        <v>715</v>
      </c>
      <c r="K444" t="s">
        <v>658</v>
      </c>
      <c r="L444" s="12">
        <v>41563</v>
      </c>
      <c r="M444">
        <f>+YEAR(TListado[[#This Row],[FECHA DE COMPRA]])</f>
        <v>2013</v>
      </c>
      <c r="N444" t="s">
        <v>5919</v>
      </c>
    </row>
    <row r="445" spans="1:14" x14ac:dyDescent="0.3">
      <c r="A445">
        <v>442</v>
      </c>
      <c r="B445">
        <v>5</v>
      </c>
      <c r="C445" t="s">
        <v>8</v>
      </c>
      <c r="D445" t="s">
        <v>716</v>
      </c>
      <c r="E445" t="s">
        <v>2257</v>
      </c>
      <c r="F445" t="s">
        <v>2258</v>
      </c>
      <c r="G445" t="s">
        <v>655</v>
      </c>
      <c r="H445" t="s">
        <v>11</v>
      </c>
      <c r="I445" t="s">
        <v>656</v>
      </c>
      <c r="J445" t="s">
        <v>717</v>
      </c>
      <c r="K445" t="s">
        <v>705</v>
      </c>
      <c r="L445" s="12">
        <v>41562</v>
      </c>
      <c r="M445">
        <f>+YEAR(TListado[[#This Row],[FECHA DE COMPRA]])</f>
        <v>2013</v>
      </c>
      <c r="N445" t="s">
        <v>5919</v>
      </c>
    </row>
    <row r="446" spans="1:14" x14ac:dyDescent="0.3">
      <c r="A446">
        <v>443</v>
      </c>
      <c r="B446">
        <v>5</v>
      </c>
      <c r="C446" t="s">
        <v>8</v>
      </c>
      <c r="D446" t="s">
        <v>718</v>
      </c>
      <c r="E446" t="s">
        <v>2259</v>
      </c>
      <c r="F446" t="s">
        <v>2260</v>
      </c>
      <c r="G446" t="s">
        <v>655</v>
      </c>
      <c r="H446" t="s">
        <v>11</v>
      </c>
      <c r="I446" t="s">
        <v>656</v>
      </c>
      <c r="J446" t="s">
        <v>719</v>
      </c>
      <c r="K446" t="s">
        <v>696</v>
      </c>
      <c r="L446" s="12">
        <v>41626</v>
      </c>
      <c r="M446">
        <f>+YEAR(TListado[[#This Row],[FECHA DE COMPRA]])</f>
        <v>2013</v>
      </c>
      <c r="N446" t="s">
        <v>5919</v>
      </c>
    </row>
    <row r="447" spans="1:14" x14ac:dyDescent="0.3">
      <c r="A447">
        <v>444</v>
      </c>
      <c r="B447">
        <v>5</v>
      </c>
      <c r="C447" t="s">
        <v>8</v>
      </c>
      <c r="D447" t="s">
        <v>720</v>
      </c>
      <c r="E447" t="s">
        <v>2261</v>
      </c>
      <c r="F447" t="s">
        <v>2262</v>
      </c>
      <c r="G447" t="s">
        <v>655</v>
      </c>
      <c r="H447" t="s">
        <v>11</v>
      </c>
      <c r="I447" t="s">
        <v>656</v>
      </c>
      <c r="J447" t="s">
        <v>721</v>
      </c>
      <c r="K447" t="s">
        <v>658</v>
      </c>
      <c r="L447" s="12">
        <v>41562</v>
      </c>
      <c r="M447">
        <f>+YEAR(TListado[[#This Row],[FECHA DE COMPRA]])</f>
        <v>2013</v>
      </c>
      <c r="N447" t="s">
        <v>5919</v>
      </c>
    </row>
    <row r="448" spans="1:14" x14ac:dyDescent="0.3">
      <c r="A448">
        <v>445</v>
      </c>
      <c r="B448">
        <v>5</v>
      </c>
      <c r="C448" t="s">
        <v>8</v>
      </c>
      <c r="D448" t="s">
        <v>722</v>
      </c>
      <c r="E448" t="s">
        <v>2263</v>
      </c>
      <c r="F448" t="s">
        <v>2264</v>
      </c>
      <c r="G448" t="s">
        <v>655</v>
      </c>
      <c r="H448" t="s">
        <v>11</v>
      </c>
      <c r="I448" t="s">
        <v>656</v>
      </c>
      <c r="J448" t="s">
        <v>723</v>
      </c>
      <c r="K448" t="s">
        <v>724</v>
      </c>
      <c r="L448" s="12">
        <v>41562</v>
      </c>
      <c r="M448">
        <f>+YEAR(TListado[[#This Row],[FECHA DE COMPRA]])</f>
        <v>2013</v>
      </c>
      <c r="N448" t="s">
        <v>5919</v>
      </c>
    </row>
    <row r="449" spans="1:14" x14ac:dyDescent="0.3">
      <c r="A449">
        <v>446</v>
      </c>
      <c r="B449">
        <v>5</v>
      </c>
      <c r="C449" t="s">
        <v>8</v>
      </c>
      <c r="D449" t="s">
        <v>725</v>
      </c>
      <c r="E449" t="s">
        <v>2265</v>
      </c>
      <c r="F449" t="s">
        <v>2266</v>
      </c>
      <c r="G449" t="s">
        <v>655</v>
      </c>
      <c r="H449" t="s">
        <v>11</v>
      </c>
      <c r="I449" t="s">
        <v>656</v>
      </c>
      <c r="J449" t="s">
        <v>726</v>
      </c>
      <c r="K449" t="s">
        <v>658</v>
      </c>
      <c r="L449" s="12">
        <v>41562</v>
      </c>
      <c r="M449">
        <f>+YEAR(TListado[[#This Row],[FECHA DE COMPRA]])</f>
        <v>2013</v>
      </c>
      <c r="N449" t="s">
        <v>5919</v>
      </c>
    </row>
    <row r="450" spans="1:14" x14ac:dyDescent="0.3">
      <c r="A450">
        <v>447</v>
      </c>
      <c r="B450">
        <v>5</v>
      </c>
      <c r="C450" t="s">
        <v>8</v>
      </c>
      <c r="D450" t="s">
        <v>727</v>
      </c>
      <c r="E450" t="s">
        <v>2267</v>
      </c>
      <c r="F450" t="s">
        <v>2268</v>
      </c>
      <c r="G450" t="s">
        <v>655</v>
      </c>
      <c r="H450" t="s">
        <v>11</v>
      </c>
      <c r="I450" t="s">
        <v>656</v>
      </c>
      <c r="J450" t="s">
        <v>728</v>
      </c>
      <c r="K450" t="s">
        <v>705</v>
      </c>
      <c r="L450" s="12">
        <v>41562</v>
      </c>
      <c r="M450">
        <f>+YEAR(TListado[[#This Row],[FECHA DE COMPRA]])</f>
        <v>2013</v>
      </c>
      <c r="N450" t="s">
        <v>5919</v>
      </c>
    </row>
    <row r="451" spans="1:14" x14ac:dyDescent="0.3">
      <c r="A451">
        <v>448</v>
      </c>
      <c r="B451">
        <v>5</v>
      </c>
      <c r="C451" t="s">
        <v>8</v>
      </c>
      <c r="D451" t="s">
        <v>729</v>
      </c>
      <c r="E451" t="s">
        <v>2269</v>
      </c>
      <c r="F451" t="s">
        <v>2270</v>
      </c>
      <c r="G451" t="s">
        <v>655</v>
      </c>
      <c r="H451" t="s">
        <v>11</v>
      </c>
      <c r="I451" t="s">
        <v>656</v>
      </c>
      <c r="J451" t="s">
        <v>730</v>
      </c>
      <c r="K451" t="s">
        <v>658</v>
      </c>
      <c r="L451" s="12">
        <v>41562</v>
      </c>
      <c r="M451">
        <f>+YEAR(TListado[[#This Row],[FECHA DE COMPRA]])</f>
        <v>2013</v>
      </c>
      <c r="N451" t="s">
        <v>5919</v>
      </c>
    </row>
    <row r="452" spans="1:14" x14ac:dyDescent="0.3">
      <c r="A452">
        <v>449</v>
      </c>
      <c r="B452">
        <v>5</v>
      </c>
      <c r="C452" t="s">
        <v>8</v>
      </c>
      <c r="D452" t="s">
        <v>731</v>
      </c>
      <c r="E452" t="s">
        <v>2271</v>
      </c>
      <c r="F452" t="s">
        <v>2272</v>
      </c>
      <c r="G452" t="s">
        <v>655</v>
      </c>
      <c r="H452" t="s">
        <v>11</v>
      </c>
      <c r="I452" t="s">
        <v>656</v>
      </c>
      <c r="J452" t="s">
        <v>732</v>
      </c>
      <c r="K452" t="s">
        <v>658</v>
      </c>
      <c r="L452" s="12">
        <v>41562</v>
      </c>
      <c r="M452">
        <f>+YEAR(TListado[[#This Row],[FECHA DE COMPRA]])</f>
        <v>2013</v>
      </c>
      <c r="N452" t="s">
        <v>5919</v>
      </c>
    </row>
    <row r="453" spans="1:14" x14ac:dyDescent="0.3">
      <c r="A453">
        <v>450</v>
      </c>
      <c r="B453">
        <v>5</v>
      </c>
      <c r="C453" t="s">
        <v>8</v>
      </c>
      <c r="D453" t="s">
        <v>733</v>
      </c>
      <c r="E453" t="s">
        <v>2273</v>
      </c>
      <c r="F453" t="s">
        <v>2274</v>
      </c>
      <c r="G453" t="s">
        <v>655</v>
      </c>
      <c r="H453" t="s">
        <v>11</v>
      </c>
      <c r="I453" t="s">
        <v>656</v>
      </c>
      <c r="J453" t="s">
        <v>734</v>
      </c>
      <c r="K453" t="s">
        <v>705</v>
      </c>
      <c r="L453" s="12">
        <v>41562</v>
      </c>
      <c r="M453">
        <f>+YEAR(TListado[[#This Row],[FECHA DE COMPRA]])</f>
        <v>2013</v>
      </c>
      <c r="N453" t="s">
        <v>5919</v>
      </c>
    </row>
    <row r="454" spans="1:14" x14ac:dyDescent="0.3">
      <c r="A454">
        <v>451</v>
      </c>
      <c r="B454">
        <v>5</v>
      </c>
      <c r="C454" t="s">
        <v>8</v>
      </c>
      <c r="D454" t="s">
        <v>735</v>
      </c>
      <c r="E454" t="s">
        <v>2275</v>
      </c>
      <c r="F454" t="s">
        <v>2276</v>
      </c>
      <c r="G454" t="s">
        <v>655</v>
      </c>
      <c r="H454" t="s">
        <v>11</v>
      </c>
      <c r="I454" t="s">
        <v>656</v>
      </c>
      <c r="J454" t="s">
        <v>736</v>
      </c>
      <c r="K454" t="s">
        <v>696</v>
      </c>
      <c r="L454" s="12">
        <v>41626</v>
      </c>
      <c r="M454">
        <f>+YEAR(TListado[[#This Row],[FECHA DE COMPRA]])</f>
        <v>2013</v>
      </c>
      <c r="N454" t="s">
        <v>5919</v>
      </c>
    </row>
    <row r="455" spans="1:14" x14ac:dyDescent="0.3">
      <c r="A455">
        <v>452</v>
      </c>
      <c r="B455">
        <v>5</v>
      </c>
      <c r="C455" t="s">
        <v>8</v>
      </c>
      <c r="D455" t="s">
        <v>737</v>
      </c>
      <c r="E455" t="s">
        <v>2277</v>
      </c>
      <c r="F455" t="s">
        <v>2278</v>
      </c>
      <c r="G455" t="s">
        <v>655</v>
      </c>
      <c r="H455" t="s">
        <v>11</v>
      </c>
      <c r="I455" t="s">
        <v>656</v>
      </c>
      <c r="J455" t="s">
        <v>738</v>
      </c>
      <c r="K455" t="s">
        <v>658</v>
      </c>
      <c r="L455" s="12">
        <v>41562</v>
      </c>
      <c r="M455">
        <f>+YEAR(TListado[[#This Row],[FECHA DE COMPRA]])</f>
        <v>2013</v>
      </c>
      <c r="N455" t="s">
        <v>5919</v>
      </c>
    </row>
    <row r="456" spans="1:14" x14ac:dyDescent="0.3">
      <c r="A456">
        <v>453</v>
      </c>
      <c r="B456">
        <v>5</v>
      </c>
      <c r="C456" t="s">
        <v>8</v>
      </c>
      <c r="D456" t="s">
        <v>739</v>
      </c>
      <c r="E456" t="s">
        <v>2279</v>
      </c>
      <c r="F456" t="s">
        <v>2280</v>
      </c>
      <c r="G456" t="s">
        <v>655</v>
      </c>
      <c r="H456" t="s">
        <v>11</v>
      </c>
      <c r="I456" t="s">
        <v>656</v>
      </c>
      <c r="J456" t="s">
        <v>740</v>
      </c>
      <c r="K456" t="s">
        <v>658</v>
      </c>
      <c r="L456" s="12">
        <v>41562</v>
      </c>
      <c r="M456">
        <f>+YEAR(TListado[[#This Row],[FECHA DE COMPRA]])</f>
        <v>2013</v>
      </c>
      <c r="N456" t="s">
        <v>5919</v>
      </c>
    </row>
    <row r="457" spans="1:14" x14ac:dyDescent="0.3">
      <c r="A457">
        <v>454</v>
      </c>
      <c r="B457">
        <v>5</v>
      </c>
      <c r="C457" t="s">
        <v>8</v>
      </c>
      <c r="D457" t="s">
        <v>741</v>
      </c>
      <c r="E457" t="s">
        <v>2281</v>
      </c>
      <c r="F457" t="s">
        <v>2282</v>
      </c>
      <c r="G457" t="s">
        <v>655</v>
      </c>
      <c r="H457" t="s">
        <v>11</v>
      </c>
      <c r="I457" t="s">
        <v>656</v>
      </c>
      <c r="J457" t="s">
        <v>742</v>
      </c>
      <c r="K457" t="s">
        <v>658</v>
      </c>
      <c r="L457" s="12">
        <v>41563</v>
      </c>
      <c r="M457">
        <f>+YEAR(TListado[[#This Row],[FECHA DE COMPRA]])</f>
        <v>2013</v>
      </c>
      <c r="N457" t="s">
        <v>5919</v>
      </c>
    </row>
    <row r="458" spans="1:14" x14ac:dyDescent="0.3">
      <c r="A458">
        <v>455</v>
      </c>
      <c r="B458">
        <v>5</v>
      </c>
      <c r="C458" t="s">
        <v>8</v>
      </c>
      <c r="D458" t="s">
        <v>743</v>
      </c>
      <c r="E458" t="s">
        <v>2283</v>
      </c>
      <c r="F458" t="s">
        <v>2284</v>
      </c>
      <c r="G458" t="s">
        <v>655</v>
      </c>
      <c r="H458" t="s">
        <v>11</v>
      </c>
      <c r="I458" t="s">
        <v>660</v>
      </c>
      <c r="J458" t="s">
        <v>744</v>
      </c>
      <c r="K458" t="s">
        <v>691</v>
      </c>
      <c r="L458" s="12">
        <v>41148</v>
      </c>
      <c r="M458">
        <f>+YEAR(TListado[[#This Row],[FECHA DE COMPRA]])</f>
        <v>2012</v>
      </c>
      <c r="N458" t="s">
        <v>5919</v>
      </c>
    </row>
    <row r="459" spans="1:14" x14ac:dyDescent="0.3">
      <c r="A459">
        <v>456</v>
      </c>
      <c r="B459">
        <v>5</v>
      </c>
      <c r="C459" t="s">
        <v>8</v>
      </c>
      <c r="D459" t="s">
        <v>745</v>
      </c>
      <c r="E459" t="s">
        <v>2285</v>
      </c>
      <c r="F459" t="s">
        <v>2286</v>
      </c>
      <c r="G459" t="s">
        <v>655</v>
      </c>
      <c r="H459" t="s">
        <v>11</v>
      </c>
      <c r="I459" t="s">
        <v>660</v>
      </c>
      <c r="J459" t="s">
        <v>746</v>
      </c>
      <c r="K459" t="s">
        <v>691</v>
      </c>
      <c r="L459" s="12">
        <v>41148</v>
      </c>
      <c r="M459">
        <f>+YEAR(TListado[[#This Row],[FECHA DE COMPRA]])</f>
        <v>2012</v>
      </c>
      <c r="N459" t="s">
        <v>5919</v>
      </c>
    </row>
    <row r="460" spans="1:14" x14ac:dyDescent="0.3">
      <c r="A460">
        <v>457</v>
      </c>
      <c r="B460">
        <v>5</v>
      </c>
      <c r="C460" t="s">
        <v>8</v>
      </c>
      <c r="D460" t="s">
        <v>747</v>
      </c>
      <c r="E460" t="s">
        <v>2287</v>
      </c>
      <c r="F460" t="s">
        <v>2288</v>
      </c>
      <c r="G460" t="s">
        <v>655</v>
      </c>
      <c r="H460" t="s">
        <v>11</v>
      </c>
      <c r="I460" t="s">
        <v>656</v>
      </c>
      <c r="J460" t="s">
        <v>748</v>
      </c>
      <c r="K460" t="s">
        <v>658</v>
      </c>
      <c r="L460" s="12">
        <v>41563</v>
      </c>
      <c r="M460">
        <f>+YEAR(TListado[[#This Row],[FECHA DE COMPRA]])</f>
        <v>2013</v>
      </c>
      <c r="N460" t="s">
        <v>5919</v>
      </c>
    </row>
    <row r="461" spans="1:14" x14ac:dyDescent="0.3">
      <c r="A461">
        <v>458</v>
      </c>
      <c r="B461">
        <v>5</v>
      </c>
      <c r="C461" t="s">
        <v>8</v>
      </c>
      <c r="D461" t="s">
        <v>749</v>
      </c>
      <c r="E461" t="s">
        <v>2289</v>
      </c>
      <c r="F461" t="s">
        <v>2290</v>
      </c>
      <c r="G461" t="s">
        <v>655</v>
      </c>
      <c r="H461" t="s">
        <v>11</v>
      </c>
      <c r="I461" t="s">
        <v>656</v>
      </c>
      <c r="J461" t="s">
        <v>750</v>
      </c>
      <c r="K461" t="s">
        <v>658</v>
      </c>
      <c r="L461" s="12">
        <v>41563</v>
      </c>
      <c r="M461">
        <f>+YEAR(TListado[[#This Row],[FECHA DE COMPRA]])</f>
        <v>2013</v>
      </c>
      <c r="N461" t="s">
        <v>5919</v>
      </c>
    </row>
    <row r="462" spans="1:14" x14ac:dyDescent="0.3">
      <c r="A462">
        <v>459</v>
      </c>
      <c r="B462">
        <v>5</v>
      </c>
      <c r="C462" t="s">
        <v>8</v>
      </c>
      <c r="D462" t="s">
        <v>751</v>
      </c>
      <c r="E462" t="s">
        <v>2291</v>
      </c>
      <c r="F462" t="s">
        <v>2292</v>
      </c>
      <c r="G462" t="s">
        <v>655</v>
      </c>
      <c r="H462" t="s">
        <v>11</v>
      </c>
      <c r="I462" t="s">
        <v>656</v>
      </c>
      <c r="J462" t="s">
        <v>752</v>
      </c>
      <c r="K462" t="s">
        <v>705</v>
      </c>
      <c r="L462" s="12">
        <v>41562</v>
      </c>
      <c r="M462">
        <f>+YEAR(TListado[[#This Row],[FECHA DE COMPRA]])</f>
        <v>2013</v>
      </c>
      <c r="N462" t="s">
        <v>5919</v>
      </c>
    </row>
    <row r="463" spans="1:14" x14ac:dyDescent="0.3">
      <c r="A463">
        <v>460</v>
      </c>
      <c r="B463">
        <v>5</v>
      </c>
      <c r="C463" t="s">
        <v>8</v>
      </c>
      <c r="D463" t="s">
        <v>753</v>
      </c>
      <c r="E463" t="s">
        <v>2293</v>
      </c>
      <c r="F463" t="s">
        <v>2294</v>
      </c>
      <c r="G463" t="s">
        <v>655</v>
      </c>
      <c r="H463" t="s">
        <v>11</v>
      </c>
      <c r="I463" t="s">
        <v>656</v>
      </c>
      <c r="J463" t="s">
        <v>754</v>
      </c>
      <c r="K463" t="s">
        <v>696</v>
      </c>
      <c r="L463" s="12">
        <v>41626</v>
      </c>
      <c r="M463">
        <f>+YEAR(TListado[[#This Row],[FECHA DE COMPRA]])</f>
        <v>2013</v>
      </c>
      <c r="N463" t="s">
        <v>5919</v>
      </c>
    </row>
    <row r="464" spans="1:14" x14ac:dyDescent="0.3">
      <c r="A464">
        <v>461</v>
      </c>
      <c r="B464">
        <v>5</v>
      </c>
      <c r="C464" t="s">
        <v>8</v>
      </c>
      <c r="D464" t="s">
        <v>755</v>
      </c>
      <c r="E464" t="s">
        <v>2295</v>
      </c>
      <c r="F464" t="s">
        <v>2296</v>
      </c>
      <c r="G464" t="s">
        <v>655</v>
      </c>
      <c r="H464" t="s">
        <v>11</v>
      </c>
      <c r="I464" t="s">
        <v>656</v>
      </c>
      <c r="J464" t="s">
        <v>756</v>
      </c>
      <c r="K464" t="s">
        <v>658</v>
      </c>
      <c r="L464" s="12">
        <v>41562</v>
      </c>
      <c r="M464">
        <f>+YEAR(TListado[[#This Row],[FECHA DE COMPRA]])</f>
        <v>2013</v>
      </c>
      <c r="N464" t="s">
        <v>5919</v>
      </c>
    </row>
    <row r="465" spans="1:14" x14ac:dyDescent="0.3">
      <c r="A465">
        <v>462</v>
      </c>
      <c r="B465">
        <v>5</v>
      </c>
      <c r="C465" t="s">
        <v>8</v>
      </c>
      <c r="D465" t="s">
        <v>757</v>
      </c>
      <c r="E465" t="s">
        <v>2297</v>
      </c>
      <c r="F465" t="s">
        <v>2298</v>
      </c>
      <c r="G465" t="s">
        <v>655</v>
      </c>
      <c r="H465" t="s">
        <v>11</v>
      </c>
      <c r="I465" t="s">
        <v>656</v>
      </c>
      <c r="J465" t="s">
        <v>758</v>
      </c>
      <c r="K465" t="s">
        <v>658</v>
      </c>
      <c r="L465" s="12">
        <v>41562</v>
      </c>
      <c r="M465">
        <f>+YEAR(TListado[[#This Row],[FECHA DE COMPRA]])</f>
        <v>2013</v>
      </c>
      <c r="N465" t="s">
        <v>5919</v>
      </c>
    </row>
    <row r="466" spans="1:14" x14ac:dyDescent="0.3">
      <c r="A466">
        <v>463</v>
      </c>
      <c r="B466">
        <v>5</v>
      </c>
      <c r="C466" t="s">
        <v>8</v>
      </c>
      <c r="D466" t="s">
        <v>759</v>
      </c>
      <c r="E466" t="s">
        <v>2299</v>
      </c>
      <c r="F466" t="s">
        <v>2300</v>
      </c>
      <c r="G466" t="s">
        <v>655</v>
      </c>
      <c r="H466" t="s">
        <v>11</v>
      </c>
      <c r="I466" t="s">
        <v>660</v>
      </c>
      <c r="J466" t="s">
        <v>760</v>
      </c>
      <c r="K466" t="s">
        <v>691</v>
      </c>
      <c r="L466" s="12">
        <v>41147</v>
      </c>
      <c r="M466">
        <f>+YEAR(TListado[[#This Row],[FECHA DE COMPRA]])</f>
        <v>2012</v>
      </c>
      <c r="N466" t="s">
        <v>5919</v>
      </c>
    </row>
    <row r="467" spans="1:14" x14ac:dyDescent="0.3">
      <c r="A467">
        <v>464</v>
      </c>
      <c r="B467">
        <v>5</v>
      </c>
      <c r="C467" t="s">
        <v>8</v>
      </c>
      <c r="D467" t="s">
        <v>761</v>
      </c>
      <c r="E467" t="s">
        <v>2301</v>
      </c>
      <c r="F467" t="s">
        <v>2302</v>
      </c>
      <c r="G467" t="s">
        <v>655</v>
      </c>
      <c r="H467" t="s">
        <v>11</v>
      </c>
      <c r="I467" t="s">
        <v>656</v>
      </c>
      <c r="J467" t="s">
        <v>762</v>
      </c>
      <c r="K467" t="s">
        <v>658</v>
      </c>
      <c r="L467" s="12">
        <v>41562</v>
      </c>
      <c r="M467">
        <f>+YEAR(TListado[[#This Row],[FECHA DE COMPRA]])</f>
        <v>2013</v>
      </c>
      <c r="N467" t="s">
        <v>5919</v>
      </c>
    </row>
    <row r="468" spans="1:14" x14ac:dyDescent="0.3">
      <c r="A468">
        <v>465</v>
      </c>
      <c r="B468">
        <v>5</v>
      </c>
      <c r="C468" t="s">
        <v>8</v>
      </c>
      <c r="D468" t="s">
        <v>763</v>
      </c>
      <c r="F468" t="s">
        <v>2303</v>
      </c>
      <c r="G468" t="s">
        <v>655</v>
      </c>
      <c r="H468" t="s">
        <v>328</v>
      </c>
      <c r="I468" t="s">
        <v>687</v>
      </c>
      <c r="J468" t="s">
        <v>764</v>
      </c>
      <c r="K468" t="s">
        <v>331</v>
      </c>
      <c r="L468" s="12">
        <v>40480</v>
      </c>
      <c r="M468">
        <f>+YEAR(TListado[[#This Row],[FECHA DE COMPRA]])</f>
        <v>2010</v>
      </c>
      <c r="N468" t="s">
        <v>5919</v>
      </c>
    </row>
    <row r="469" spans="1:14" x14ac:dyDescent="0.3">
      <c r="A469">
        <v>466</v>
      </c>
      <c r="B469">
        <v>5</v>
      </c>
      <c r="C469" t="s">
        <v>8</v>
      </c>
      <c r="D469" t="s">
        <v>765</v>
      </c>
      <c r="E469" t="s">
        <v>2304</v>
      </c>
      <c r="F469" t="s">
        <v>2305</v>
      </c>
      <c r="G469" t="s">
        <v>655</v>
      </c>
      <c r="H469" t="s">
        <v>11</v>
      </c>
      <c r="I469" t="s">
        <v>660</v>
      </c>
      <c r="J469" t="s">
        <v>766</v>
      </c>
      <c r="K469" t="s">
        <v>691</v>
      </c>
      <c r="L469" s="12">
        <v>41148</v>
      </c>
      <c r="M469">
        <f>+YEAR(TListado[[#This Row],[FECHA DE COMPRA]])</f>
        <v>2012</v>
      </c>
      <c r="N469" t="s">
        <v>5919</v>
      </c>
    </row>
    <row r="470" spans="1:14" x14ac:dyDescent="0.3">
      <c r="A470">
        <v>467</v>
      </c>
      <c r="B470">
        <v>5</v>
      </c>
      <c r="C470" t="s">
        <v>8</v>
      </c>
      <c r="D470" t="s">
        <v>767</v>
      </c>
      <c r="E470" t="s">
        <v>2306</v>
      </c>
      <c r="F470" t="s">
        <v>2307</v>
      </c>
      <c r="G470" t="s">
        <v>655</v>
      </c>
      <c r="H470" t="s">
        <v>11</v>
      </c>
      <c r="I470" t="s">
        <v>660</v>
      </c>
      <c r="J470" t="s">
        <v>768</v>
      </c>
      <c r="K470" t="s">
        <v>662</v>
      </c>
      <c r="L470" s="12">
        <v>41154</v>
      </c>
      <c r="M470">
        <f>+YEAR(TListado[[#This Row],[FECHA DE COMPRA]])</f>
        <v>2012</v>
      </c>
      <c r="N470" t="s">
        <v>5919</v>
      </c>
    </row>
    <row r="471" spans="1:14" x14ac:dyDescent="0.3">
      <c r="A471">
        <v>468</v>
      </c>
      <c r="B471">
        <v>5</v>
      </c>
      <c r="C471" t="s">
        <v>8</v>
      </c>
      <c r="D471" t="s">
        <v>769</v>
      </c>
      <c r="E471" t="s">
        <v>2308</v>
      </c>
      <c r="F471" t="s">
        <v>2309</v>
      </c>
      <c r="G471" t="s">
        <v>655</v>
      </c>
      <c r="H471" t="s">
        <v>11</v>
      </c>
      <c r="I471" t="s">
        <v>660</v>
      </c>
      <c r="J471" t="s">
        <v>770</v>
      </c>
      <c r="K471" t="s">
        <v>662</v>
      </c>
      <c r="L471" s="12">
        <v>41154</v>
      </c>
      <c r="M471">
        <f>+YEAR(TListado[[#This Row],[FECHA DE COMPRA]])</f>
        <v>2012</v>
      </c>
      <c r="N471" t="s">
        <v>5919</v>
      </c>
    </row>
    <row r="472" spans="1:14" x14ac:dyDescent="0.3">
      <c r="A472">
        <v>469</v>
      </c>
      <c r="B472">
        <v>5</v>
      </c>
      <c r="C472" t="s">
        <v>8</v>
      </c>
      <c r="D472" t="s">
        <v>771</v>
      </c>
      <c r="E472" t="s">
        <v>2310</v>
      </c>
      <c r="F472" t="s">
        <v>2311</v>
      </c>
      <c r="G472" t="s">
        <v>655</v>
      </c>
      <c r="H472" t="s">
        <v>11</v>
      </c>
      <c r="I472" t="s">
        <v>660</v>
      </c>
      <c r="J472" t="s">
        <v>772</v>
      </c>
      <c r="K472" t="s">
        <v>691</v>
      </c>
      <c r="L472" s="12">
        <v>41147</v>
      </c>
      <c r="M472">
        <f>+YEAR(TListado[[#This Row],[FECHA DE COMPRA]])</f>
        <v>2012</v>
      </c>
      <c r="N472" t="s">
        <v>5919</v>
      </c>
    </row>
    <row r="473" spans="1:14" x14ac:dyDescent="0.3">
      <c r="A473">
        <v>470</v>
      </c>
      <c r="B473">
        <v>5</v>
      </c>
      <c r="C473" t="s">
        <v>8</v>
      </c>
      <c r="D473" t="s">
        <v>773</v>
      </c>
      <c r="E473" t="s">
        <v>2312</v>
      </c>
      <c r="F473" t="s">
        <v>2313</v>
      </c>
      <c r="G473" t="s">
        <v>655</v>
      </c>
      <c r="H473" t="s">
        <v>11</v>
      </c>
      <c r="I473" t="s">
        <v>660</v>
      </c>
      <c r="J473" t="s">
        <v>774</v>
      </c>
      <c r="K473" t="s">
        <v>691</v>
      </c>
      <c r="L473" s="12">
        <v>41147</v>
      </c>
      <c r="M473">
        <f>+YEAR(TListado[[#This Row],[FECHA DE COMPRA]])</f>
        <v>2012</v>
      </c>
      <c r="N473" t="s">
        <v>5919</v>
      </c>
    </row>
    <row r="474" spans="1:14" x14ac:dyDescent="0.3">
      <c r="A474">
        <v>471</v>
      </c>
      <c r="B474">
        <v>5</v>
      </c>
      <c r="C474" t="s">
        <v>8</v>
      </c>
      <c r="D474" t="s">
        <v>775</v>
      </c>
      <c r="E474" t="s">
        <v>2314</v>
      </c>
      <c r="F474" t="s">
        <v>2315</v>
      </c>
      <c r="G474" t="s">
        <v>655</v>
      </c>
      <c r="H474" t="s">
        <v>11</v>
      </c>
      <c r="I474" t="s">
        <v>660</v>
      </c>
      <c r="J474" t="s">
        <v>776</v>
      </c>
      <c r="K474" t="s">
        <v>691</v>
      </c>
      <c r="L474" s="12">
        <v>41147</v>
      </c>
      <c r="M474">
        <f>+YEAR(TListado[[#This Row],[FECHA DE COMPRA]])</f>
        <v>2012</v>
      </c>
      <c r="N474" t="s">
        <v>5919</v>
      </c>
    </row>
    <row r="475" spans="1:14" x14ac:dyDescent="0.3">
      <c r="A475">
        <v>472</v>
      </c>
      <c r="B475">
        <v>5</v>
      </c>
      <c r="C475" t="s">
        <v>8</v>
      </c>
      <c r="D475" t="s">
        <v>777</v>
      </c>
      <c r="E475" t="s">
        <v>2316</v>
      </c>
      <c r="F475" t="s">
        <v>2317</v>
      </c>
      <c r="G475" t="s">
        <v>655</v>
      </c>
      <c r="H475" t="s">
        <v>11</v>
      </c>
      <c r="I475" t="s">
        <v>660</v>
      </c>
      <c r="J475" t="s">
        <v>778</v>
      </c>
      <c r="K475" t="s">
        <v>691</v>
      </c>
      <c r="L475" s="12">
        <v>41147</v>
      </c>
      <c r="M475">
        <f>+YEAR(TListado[[#This Row],[FECHA DE COMPRA]])</f>
        <v>2012</v>
      </c>
      <c r="N475" t="s">
        <v>5919</v>
      </c>
    </row>
    <row r="476" spans="1:14" x14ac:dyDescent="0.3">
      <c r="A476">
        <v>473</v>
      </c>
      <c r="B476">
        <v>5</v>
      </c>
      <c r="C476" t="s">
        <v>8</v>
      </c>
      <c r="D476" t="s">
        <v>779</v>
      </c>
      <c r="E476" t="s">
        <v>2318</v>
      </c>
      <c r="F476" t="s">
        <v>2319</v>
      </c>
      <c r="G476" t="s">
        <v>655</v>
      </c>
      <c r="H476" t="s">
        <v>11</v>
      </c>
      <c r="I476" t="s">
        <v>660</v>
      </c>
      <c r="J476" t="s">
        <v>780</v>
      </c>
      <c r="K476" t="s">
        <v>662</v>
      </c>
      <c r="L476" s="12">
        <v>41155</v>
      </c>
      <c r="M476">
        <f>+YEAR(TListado[[#This Row],[FECHA DE COMPRA]])</f>
        <v>2012</v>
      </c>
      <c r="N476" t="s">
        <v>5919</v>
      </c>
    </row>
    <row r="477" spans="1:14" x14ac:dyDescent="0.3">
      <c r="A477">
        <v>474</v>
      </c>
      <c r="B477">
        <v>5</v>
      </c>
      <c r="C477" t="s">
        <v>8</v>
      </c>
      <c r="D477" t="s">
        <v>781</v>
      </c>
      <c r="E477" t="s">
        <v>2320</v>
      </c>
      <c r="F477" t="s">
        <v>2321</v>
      </c>
      <c r="G477" t="s">
        <v>655</v>
      </c>
      <c r="H477" t="s">
        <v>11</v>
      </c>
      <c r="I477" t="s">
        <v>660</v>
      </c>
      <c r="J477" t="s">
        <v>782</v>
      </c>
      <c r="K477" t="s">
        <v>662</v>
      </c>
      <c r="L477" s="12">
        <v>41154</v>
      </c>
      <c r="M477">
        <f>+YEAR(TListado[[#This Row],[FECHA DE COMPRA]])</f>
        <v>2012</v>
      </c>
      <c r="N477" t="s">
        <v>5919</v>
      </c>
    </row>
    <row r="478" spans="1:14" x14ac:dyDescent="0.3">
      <c r="A478">
        <v>475</v>
      </c>
      <c r="B478">
        <v>5</v>
      </c>
      <c r="C478" t="s">
        <v>8</v>
      </c>
      <c r="D478" t="s">
        <v>783</v>
      </c>
      <c r="E478" t="s">
        <v>2322</v>
      </c>
      <c r="F478" t="s">
        <v>2323</v>
      </c>
      <c r="G478" t="s">
        <v>655</v>
      </c>
      <c r="H478" t="s">
        <v>11</v>
      </c>
      <c r="I478" t="s">
        <v>660</v>
      </c>
      <c r="J478" t="s">
        <v>784</v>
      </c>
      <c r="K478" t="s">
        <v>785</v>
      </c>
      <c r="L478" s="12">
        <v>41213</v>
      </c>
      <c r="M478">
        <f>+YEAR(TListado[[#This Row],[FECHA DE COMPRA]])</f>
        <v>2012</v>
      </c>
      <c r="N478" t="s">
        <v>5919</v>
      </c>
    </row>
    <row r="479" spans="1:14" x14ac:dyDescent="0.3">
      <c r="A479">
        <v>476</v>
      </c>
      <c r="B479">
        <v>5</v>
      </c>
      <c r="C479" t="s">
        <v>8</v>
      </c>
      <c r="D479" t="s">
        <v>786</v>
      </c>
      <c r="E479" t="s">
        <v>2324</v>
      </c>
      <c r="F479" t="s">
        <v>2325</v>
      </c>
      <c r="G479" t="s">
        <v>655</v>
      </c>
      <c r="H479" t="s">
        <v>11</v>
      </c>
      <c r="I479" t="s">
        <v>656</v>
      </c>
      <c r="J479" t="s">
        <v>787</v>
      </c>
      <c r="K479" t="s">
        <v>658</v>
      </c>
      <c r="L479" s="12">
        <v>41562</v>
      </c>
      <c r="M479">
        <f>+YEAR(TListado[[#This Row],[FECHA DE COMPRA]])</f>
        <v>2013</v>
      </c>
      <c r="N479" t="s">
        <v>5919</v>
      </c>
    </row>
    <row r="480" spans="1:14" x14ac:dyDescent="0.3">
      <c r="A480">
        <v>477</v>
      </c>
      <c r="B480">
        <v>5</v>
      </c>
      <c r="C480" t="s">
        <v>8</v>
      </c>
      <c r="D480" t="s">
        <v>788</v>
      </c>
      <c r="E480" t="s">
        <v>2326</v>
      </c>
      <c r="F480" t="s">
        <v>2327</v>
      </c>
      <c r="G480" t="s">
        <v>655</v>
      </c>
      <c r="H480" t="s">
        <v>11</v>
      </c>
      <c r="I480" t="s">
        <v>656</v>
      </c>
      <c r="J480" t="s">
        <v>789</v>
      </c>
      <c r="K480" t="s">
        <v>705</v>
      </c>
      <c r="L480" s="12">
        <v>41562</v>
      </c>
      <c r="M480">
        <f>+YEAR(TListado[[#This Row],[FECHA DE COMPRA]])</f>
        <v>2013</v>
      </c>
      <c r="N480" t="s">
        <v>5919</v>
      </c>
    </row>
    <row r="481" spans="1:14" x14ac:dyDescent="0.3">
      <c r="A481">
        <v>478</v>
      </c>
      <c r="B481">
        <v>5</v>
      </c>
      <c r="C481" t="s">
        <v>8</v>
      </c>
      <c r="D481" t="s">
        <v>790</v>
      </c>
      <c r="E481" t="s">
        <v>2328</v>
      </c>
      <c r="F481" t="s">
        <v>2329</v>
      </c>
      <c r="G481" t="s">
        <v>655</v>
      </c>
      <c r="H481" t="s">
        <v>11</v>
      </c>
      <c r="I481" t="s">
        <v>660</v>
      </c>
      <c r="J481" t="s">
        <v>791</v>
      </c>
      <c r="K481" t="s">
        <v>662</v>
      </c>
      <c r="L481" s="12">
        <v>41154</v>
      </c>
      <c r="M481">
        <f>+YEAR(TListado[[#This Row],[FECHA DE COMPRA]])</f>
        <v>2012</v>
      </c>
      <c r="N481" t="s">
        <v>5919</v>
      </c>
    </row>
    <row r="482" spans="1:14" x14ac:dyDescent="0.3">
      <c r="A482">
        <v>479</v>
      </c>
      <c r="B482">
        <v>5</v>
      </c>
      <c r="C482" t="s">
        <v>8</v>
      </c>
      <c r="D482" t="s">
        <v>792</v>
      </c>
      <c r="E482" t="s">
        <v>2330</v>
      </c>
      <c r="F482" t="s">
        <v>2331</v>
      </c>
      <c r="G482" t="s">
        <v>655</v>
      </c>
      <c r="H482" t="s">
        <v>11</v>
      </c>
      <c r="I482" t="s">
        <v>660</v>
      </c>
      <c r="J482" t="s">
        <v>793</v>
      </c>
      <c r="K482" t="s">
        <v>662</v>
      </c>
      <c r="L482" s="12">
        <v>41154</v>
      </c>
      <c r="M482">
        <f>+YEAR(TListado[[#This Row],[FECHA DE COMPRA]])</f>
        <v>2012</v>
      </c>
      <c r="N482" t="s">
        <v>5919</v>
      </c>
    </row>
    <row r="483" spans="1:14" x14ac:dyDescent="0.3">
      <c r="A483">
        <v>480</v>
      </c>
      <c r="B483">
        <v>5</v>
      </c>
      <c r="C483" t="s">
        <v>8</v>
      </c>
      <c r="D483" t="s">
        <v>794</v>
      </c>
      <c r="E483" t="s">
        <v>2332</v>
      </c>
      <c r="F483" t="s">
        <v>2333</v>
      </c>
      <c r="G483" t="s">
        <v>655</v>
      </c>
      <c r="H483" t="s">
        <v>11</v>
      </c>
      <c r="I483" t="s">
        <v>660</v>
      </c>
      <c r="J483" t="s">
        <v>795</v>
      </c>
      <c r="K483" t="s">
        <v>705</v>
      </c>
      <c r="L483" s="12">
        <v>41562</v>
      </c>
      <c r="M483">
        <f>+YEAR(TListado[[#This Row],[FECHA DE COMPRA]])</f>
        <v>2013</v>
      </c>
      <c r="N483" t="s">
        <v>5919</v>
      </c>
    </row>
    <row r="484" spans="1:14" x14ac:dyDescent="0.3">
      <c r="A484">
        <v>481</v>
      </c>
      <c r="B484">
        <v>5</v>
      </c>
      <c r="C484" t="s">
        <v>8</v>
      </c>
      <c r="D484" t="s">
        <v>796</v>
      </c>
      <c r="E484" t="s">
        <v>2334</v>
      </c>
      <c r="F484" t="s">
        <v>2335</v>
      </c>
      <c r="G484" t="s">
        <v>655</v>
      </c>
      <c r="H484" t="s">
        <v>11</v>
      </c>
      <c r="I484" t="s">
        <v>660</v>
      </c>
      <c r="J484" t="s">
        <v>797</v>
      </c>
      <c r="K484" t="s">
        <v>691</v>
      </c>
      <c r="L484" s="12">
        <v>41148</v>
      </c>
      <c r="M484">
        <f>+YEAR(TListado[[#This Row],[FECHA DE COMPRA]])</f>
        <v>2012</v>
      </c>
      <c r="N484" t="s">
        <v>5919</v>
      </c>
    </row>
    <row r="485" spans="1:14" x14ac:dyDescent="0.3">
      <c r="A485">
        <v>482</v>
      </c>
      <c r="B485">
        <v>5</v>
      </c>
      <c r="C485" t="s">
        <v>8</v>
      </c>
      <c r="D485" t="s">
        <v>798</v>
      </c>
      <c r="E485" t="s">
        <v>2336</v>
      </c>
      <c r="F485" t="s">
        <v>2337</v>
      </c>
      <c r="G485" t="s">
        <v>655</v>
      </c>
      <c r="H485" t="s">
        <v>11</v>
      </c>
      <c r="I485" t="s">
        <v>660</v>
      </c>
      <c r="J485" t="s">
        <v>799</v>
      </c>
      <c r="K485" t="s">
        <v>662</v>
      </c>
      <c r="L485" s="12">
        <v>41154</v>
      </c>
      <c r="M485">
        <f>+YEAR(TListado[[#This Row],[FECHA DE COMPRA]])</f>
        <v>2012</v>
      </c>
      <c r="N485" t="s">
        <v>5919</v>
      </c>
    </row>
    <row r="486" spans="1:14" x14ac:dyDescent="0.3">
      <c r="A486">
        <v>483</v>
      </c>
      <c r="B486">
        <v>5</v>
      </c>
      <c r="C486" t="s">
        <v>8</v>
      </c>
      <c r="D486" t="s">
        <v>800</v>
      </c>
      <c r="E486" t="s">
        <v>2338</v>
      </c>
      <c r="F486" t="s">
        <v>2339</v>
      </c>
      <c r="G486" t="s">
        <v>655</v>
      </c>
      <c r="H486" t="s">
        <v>11</v>
      </c>
      <c r="I486" t="s">
        <v>656</v>
      </c>
      <c r="J486" t="s">
        <v>801</v>
      </c>
      <c r="K486" t="s">
        <v>705</v>
      </c>
      <c r="L486" s="12">
        <v>41562</v>
      </c>
      <c r="M486">
        <f>+YEAR(TListado[[#This Row],[FECHA DE COMPRA]])</f>
        <v>2013</v>
      </c>
      <c r="N486" t="s">
        <v>5919</v>
      </c>
    </row>
    <row r="487" spans="1:14" x14ac:dyDescent="0.3">
      <c r="A487">
        <v>484</v>
      </c>
      <c r="B487">
        <v>5</v>
      </c>
      <c r="C487" t="s">
        <v>8</v>
      </c>
      <c r="D487" t="s">
        <v>802</v>
      </c>
      <c r="E487" t="s">
        <v>2340</v>
      </c>
      <c r="F487" t="s">
        <v>2341</v>
      </c>
      <c r="G487" t="s">
        <v>655</v>
      </c>
      <c r="H487" t="s">
        <v>11</v>
      </c>
      <c r="I487" t="s">
        <v>656</v>
      </c>
      <c r="J487" t="s">
        <v>803</v>
      </c>
      <c r="K487" t="s">
        <v>705</v>
      </c>
      <c r="L487" s="12">
        <v>41562</v>
      </c>
      <c r="M487">
        <f>+YEAR(TListado[[#This Row],[FECHA DE COMPRA]])</f>
        <v>2013</v>
      </c>
      <c r="N487" t="s">
        <v>5919</v>
      </c>
    </row>
    <row r="488" spans="1:14" x14ac:dyDescent="0.3">
      <c r="A488">
        <v>485</v>
      </c>
      <c r="B488">
        <v>5</v>
      </c>
      <c r="C488" t="s">
        <v>8</v>
      </c>
      <c r="D488" t="s">
        <v>804</v>
      </c>
      <c r="E488" t="s">
        <v>2342</v>
      </c>
      <c r="F488" t="s">
        <v>2343</v>
      </c>
      <c r="G488" t="s">
        <v>655</v>
      </c>
      <c r="H488" t="s">
        <v>11</v>
      </c>
      <c r="I488" t="s">
        <v>656</v>
      </c>
      <c r="J488" t="s">
        <v>805</v>
      </c>
      <c r="K488" t="s">
        <v>705</v>
      </c>
      <c r="L488" s="12">
        <v>41562</v>
      </c>
      <c r="M488">
        <f>+YEAR(TListado[[#This Row],[FECHA DE COMPRA]])</f>
        <v>2013</v>
      </c>
      <c r="N488" t="s">
        <v>5919</v>
      </c>
    </row>
    <row r="489" spans="1:14" x14ac:dyDescent="0.3">
      <c r="A489">
        <v>486</v>
      </c>
      <c r="B489">
        <v>5</v>
      </c>
      <c r="C489" t="s">
        <v>8</v>
      </c>
      <c r="D489" t="s">
        <v>806</v>
      </c>
      <c r="E489" t="s">
        <v>2344</v>
      </c>
      <c r="F489" t="s">
        <v>2345</v>
      </c>
      <c r="G489" t="s">
        <v>655</v>
      </c>
      <c r="H489" t="s">
        <v>11</v>
      </c>
      <c r="I489" t="s">
        <v>656</v>
      </c>
      <c r="J489" t="s">
        <v>807</v>
      </c>
      <c r="K489" t="s">
        <v>658</v>
      </c>
      <c r="L489" s="12">
        <v>41562</v>
      </c>
      <c r="M489">
        <f>+YEAR(TListado[[#This Row],[FECHA DE COMPRA]])</f>
        <v>2013</v>
      </c>
      <c r="N489" t="s">
        <v>5919</v>
      </c>
    </row>
    <row r="490" spans="1:14" x14ac:dyDescent="0.3">
      <c r="A490">
        <v>487</v>
      </c>
      <c r="B490">
        <v>5</v>
      </c>
      <c r="C490" t="s">
        <v>8</v>
      </c>
      <c r="D490" t="s">
        <v>808</v>
      </c>
      <c r="E490" t="s">
        <v>2346</v>
      </c>
      <c r="F490" t="s">
        <v>2347</v>
      </c>
      <c r="G490" t="s">
        <v>655</v>
      </c>
      <c r="H490" t="s">
        <v>11</v>
      </c>
      <c r="I490" t="s">
        <v>660</v>
      </c>
      <c r="J490" t="s">
        <v>809</v>
      </c>
      <c r="K490" t="s">
        <v>691</v>
      </c>
      <c r="L490" s="12">
        <v>41147</v>
      </c>
      <c r="M490">
        <f>+YEAR(TListado[[#This Row],[FECHA DE COMPRA]])</f>
        <v>2012</v>
      </c>
      <c r="N490" t="s">
        <v>5919</v>
      </c>
    </row>
    <row r="491" spans="1:14" x14ac:dyDescent="0.3">
      <c r="A491">
        <v>488</v>
      </c>
      <c r="B491">
        <v>5</v>
      </c>
      <c r="C491" t="s">
        <v>8</v>
      </c>
      <c r="D491" t="s">
        <v>810</v>
      </c>
      <c r="E491" t="s">
        <v>2348</v>
      </c>
      <c r="F491" t="s">
        <v>2349</v>
      </c>
      <c r="G491" t="s">
        <v>655</v>
      </c>
      <c r="H491" t="s">
        <v>11</v>
      </c>
      <c r="I491" t="s">
        <v>656</v>
      </c>
      <c r="J491" t="s">
        <v>811</v>
      </c>
      <c r="K491" t="s">
        <v>658</v>
      </c>
      <c r="L491" s="12">
        <v>41563</v>
      </c>
      <c r="M491">
        <f>+YEAR(TListado[[#This Row],[FECHA DE COMPRA]])</f>
        <v>2013</v>
      </c>
      <c r="N491" t="s">
        <v>5919</v>
      </c>
    </row>
    <row r="492" spans="1:14" x14ac:dyDescent="0.3">
      <c r="A492">
        <v>489</v>
      </c>
      <c r="B492">
        <v>5</v>
      </c>
      <c r="C492" t="s">
        <v>8</v>
      </c>
      <c r="D492" t="s">
        <v>812</v>
      </c>
      <c r="E492" t="s">
        <v>2350</v>
      </c>
      <c r="F492" t="s">
        <v>2351</v>
      </c>
      <c r="G492" t="s">
        <v>655</v>
      </c>
      <c r="H492" t="s">
        <v>11</v>
      </c>
      <c r="I492" t="s">
        <v>656</v>
      </c>
      <c r="J492" t="s">
        <v>813</v>
      </c>
      <c r="K492" t="s">
        <v>658</v>
      </c>
      <c r="L492" s="12">
        <v>41563</v>
      </c>
      <c r="M492">
        <f>+YEAR(TListado[[#This Row],[FECHA DE COMPRA]])</f>
        <v>2013</v>
      </c>
      <c r="N492" t="s">
        <v>5919</v>
      </c>
    </row>
    <row r="493" spans="1:14" x14ac:dyDescent="0.3">
      <c r="A493">
        <v>490</v>
      </c>
      <c r="B493">
        <v>5</v>
      </c>
      <c r="C493" t="s">
        <v>8</v>
      </c>
      <c r="D493" t="s">
        <v>814</v>
      </c>
      <c r="E493" t="s">
        <v>2352</v>
      </c>
      <c r="F493" t="s">
        <v>2353</v>
      </c>
      <c r="G493" t="s">
        <v>655</v>
      </c>
      <c r="H493" t="s">
        <v>11</v>
      </c>
      <c r="I493" t="s">
        <v>656</v>
      </c>
      <c r="J493" t="s">
        <v>815</v>
      </c>
      <c r="K493" t="s">
        <v>705</v>
      </c>
      <c r="L493" s="12">
        <v>41563</v>
      </c>
      <c r="M493">
        <f>+YEAR(TListado[[#This Row],[FECHA DE COMPRA]])</f>
        <v>2013</v>
      </c>
      <c r="N493" t="s">
        <v>5919</v>
      </c>
    </row>
    <row r="494" spans="1:14" x14ac:dyDescent="0.3">
      <c r="A494">
        <v>491</v>
      </c>
      <c r="B494">
        <v>5</v>
      </c>
      <c r="C494" t="s">
        <v>8</v>
      </c>
      <c r="D494" t="s">
        <v>816</v>
      </c>
      <c r="E494" t="s">
        <v>2354</v>
      </c>
      <c r="F494" t="s">
        <v>2355</v>
      </c>
      <c r="G494" t="s">
        <v>655</v>
      </c>
      <c r="H494" t="s">
        <v>328</v>
      </c>
      <c r="I494" t="s">
        <v>687</v>
      </c>
      <c r="J494" t="s">
        <v>817</v>
      </c>
      <c r="K494" t="s">
        <v>331</v>
      </c>
      <c r="L494" s="12">
        <v>40480</v>
      </c>
      <c r="M494">
        <f>+YEAR(TListado[[#This Row],[FECHA DE COMPRA]])</f>
        <v>2010</v>
      </c>
      <c r="N494" t="s">
        <v>5919</v>
      </c>
    </row>
    <row r="495" spans="1:14" x14ac:dyDescent="0.3">
      <c r="A495">
        <v>492</v>
      </c>
      <c r="B495">
        <v>5</v>
      </c>
      <c r="C495" t="s">
        <v>8</v>
      </c>
      <c r="D495" t="s">
        <v>818</v>
      </c>
      <c r="E495" t="s">
        <v>2356</v>
      </c>
      <c r="F495" t="s">
        <v>2357</v>
      </c>
      <c r="G495" t="s">
        <v>655</v>
      </c>
      <c r="H495" t="s">
        <v>11</v>
      </c>
      <c r="I495" t="s">
        <v>656</v>
      </c>
      <c r="J495" t="s">
        <v>819</v>
      </c>
      <c r="K495" t="s">
        <v>705</v>
      </c>
      <c r="L495" s="12">
        <v>41562</v>
      </c>
      <c r="M495">
        <f>+YEAR(TListado[[#This Row],[FECHA DE COMPRA]])</f>
        <v>2013</v>
      </c>
      <c r="N495" t="s">
        <v>5919</v>
      </c>
    </row>
    <row r="496" spans="1:14" x14ac:dyDescent="0.3">
      <c r="A496">
        <v>493</v>
      </c>
      <c r="B496">
        <v>5</v>
      </c>
      <c r="C496" t="s">
        <v>8</v>
      </c>
      <c r="D496" t="s">
        <v>820</v>
      </c>
      <c r="E496" t="s">
        <v>2358</v>
      </c>
      <c r="F496" t="s">
        <v>2359</v>
      </c>
      <c r="G496" t="s">
        <v>655</v>
      </c>
      <c r="H496" t="s">
        <v>11</v>
      </c>
      <c r="I496" t="s">
        <v>660</v>
      </c>
      <c r="J496" t="s">
        <v>821</v>
      </c>
      <c r="K496" t="s">
        <v>662</v>
      </c>
      <c r="L496" s="12">
        <v>41154</v>
      </c>
      <c r="M496">
        <f>+YEAR(TListado[[#This Row],[FECHA DE COMPRA]])</f>
        <v>2012</v>
      </c>
      <c r="N496" t="s">
        <v>5919</v>
      </c>
    </row>
    <row r="497" spans="1:14" x14ac:dyDescent="0.3">
      <c r="A497">
        <v>494</v>
      </c>
      <c r="B497">
        <v>5</v>
      </c>
      <c r="C497" t="s">
        <v>8</v>
      </c>
      <c r="D497" t="s">
        <v>822</v>
      </c>
      <c r="E497" t="s">
        <v>2360</v>
      </c>
      <c r="F497" t="s">
        <v>2361</v>
      </c>
      <c r="G497" t="s">
        <v>655</v>
      </c>
      <c r="H497" t="s">
        <v>254</v>
      </c>
      <c r="I497" t="s">
        <v>680</v>
      </c>
      <c r="J497" t="s">
        <v>823</v>
      </c>
      <c r="K497" t="s">
        <v>824</v>
      </c>
      <c r="L497" s="12">
        <v>40837</v>
      </c>
      <c r="M497">
        <f>+YEAR(TListado[[#This Row],[FECHA DE COMPRA]])</f>
        <v>2011</v>
      </c>
      <c r="N497" t="s">
        <v>5919</v>
      </c>
    </row>
    <row r="498" spans="1:14" x14ac:dyDescent="0.3">
      <c r="A498">
        <v>495</v>
      </c>
      <c r="B498">
        <v>5</v>
      </c>
      <c r="C498" t="s">
        <v>8</v>
      </c>
      <c r="D498" t="s">
        <v>825</v>
      </c>
      <c r="E498" t="s">
        <v>2362</v>
      </c>
      <c r="F498" t="s">
        <v>2363</v>
      </c>
      <c r="G498" t="s">
        <v>655</v>
      </c>
      <c r="H498" t="s">
        <v>11</v>
      </c>
      <c r="I498" t="s">
        <v>660</v>
      </c>
      <c r="J498" t="s">
        <v>826</v>
      </c>
      <c r="K498" t="s">
        <v>662</v>
      </c>
      <c r="L498" s="12">
        <v>41155</v>
      </c>
      <c r="M498">
        <f>+YEAR(TListado[[#This Row],[FECHA DE COMPRA]])</f>
        <v>2012</v>
      </c>
      <c r="N498" t="s">
        <v>5919</v>
      </c>
    </row>
    <row r="499" spans="1:14" x14ac:dyDescent="0.3">
      <c r="A499">
        <v>496</v>
      </c>
      <c r="B499">
        <v>5</v>
      </c>
      <c r="C499" t="s">
        <v>8</v>
      </c>
      <c r="D499" t="s">
        <v>827</v>
      </c>
      <c r="E499" t="s">
        <v>2364</v>
      </c>
      <c r="F499" t="s">
        <v>2365</v>
      </c>
      <c r="G499" t="s">
        <v>655</v>
      </c>
      <c r="H499" t="s">
        <v>254</v>
      </c>
      <c r="I499" t="s">
        <v>680</v>
      </c>
      <c r="J499" t="s">
        <v>828</v>
      </c>
      <c r="K499" t="s">
        <v>283</v>
      </c>
      <c r="L499" s="12">
        <v>40870</v>
      </c>
      <c r="M499">
        <f>+YEAR(TListado[[#This Row],[FECHA DE COMPRA]])</f>
        <v>2011</v>
      </c>
      <c r="N499" t="s">
        <v>5919</v>
      </c>
    </row>
    <row r="500" spans="1:14" x14ac:dyDescent="0.3">
      <c r="A500">
        <v>497</v>
      </c>
      <c r="B500">
        <v>5</v>
      </c>
      <c r="C500" t="s">
        <v>8</v>
      </c>
      <c r="D500" t="s">
        <v>829</v>
      </c>
      <c r="E500" t="s">
        <v>2366</v>
      </c>
      <c r="F500" t="s">
        <v>2367</v>
      </c>
      <c r="G500" t="s">
        <v>655</v>
      </c>
      <c r="H500" t="s">
        <v>254</v>
      </c>
      <c r="I500" t="s">
        <v>680</v>
      </c>
      <c r="J500" t="s">
        <v>830</v>
      </c>
      <c r="K500" t="s">
        <v>283</v>
      </c>
      <c r="L500" s="12">
        <v>40870</v>
      </c>
      <c r="M500">
        <f>+YEAR(TListado[[#This Row],[FECHA DE COMPRA]])</f>
        <v>2011</v>
      </c>
      <c r="N500" t="s">
        <v>5919</v>
      </c>
    </row>
    <row r="501" spans="1:14" x14ac:dyDescent="0.3">
      <c r="A501">
        <v>498</v>
      </c>
      <c r="B501">
        <v>5</v>
      </c>
      <c r="C501" t="s">
        <v>8</v>
      </c>
      <c r="D501" t="s">
        <v>831</v>
      </c>
      <c r="E501" t="s">
        <v>2368</v>
      </c>
      <c r="F501" t="s">
        <v>2369</v>
      </c>
      <c r="G501" t="s">
        <v>655</v>
      </c>
      <c r="H501" t="s">
        <v>11</v>
      </c>
      <c r="I501" t="s">
        <v>656</v>
      </c>
      <c r="J501" t="s">
        <v>832</v>
      </c>
      <c r="K501" t="s">
        <v>658</v>
      </c>
      <c r="L501" s="12">
        <v>41562</v>
      </c>
      <c r="M501">
        <f>+YEAR(TListado[[#This Row],[FECHA DE COMPRA]])</f>
        <v>2013</v>
      </c>
      <c r="N501" t="s">
        <v>5919</v>
      </c>
    </row>
    <row r="502" spans="1:14" x14ac:dyDescent="0.3">
      <c r="A502">
        <v>499</v>
      </c>
      <c r="B502">
        <v>5</v>
      </c>
      <c r="C502" t="s">
        <v>8</v>
      </c>
      <c r="D502" t="s">
        <v>833</v>
      </c>
      <c r="E502" t="s">
        <v>2370</v>
      </c>
      <c r="F502" t="s">
        <v>2371</v>
      </c>
      <c r="G502" t="s">
        <v>655</v>
      </c>
      <c r="H502" t="s">
        <v>254</v>
      </c>
      <c r="I502" t="s">
        <v>834</v>
      </c>
      <c r="J502" t="s">
        <v>835</v>
      </c>
      <c r="K502" t="s">
        <v>836</v>
      </c>
      <c r="L502" s="12">
        <v>41921</v>
      </c>
      <c r="M502">
        <f>+YEAR(TListado[[#This Row],[FECHA DE COMPRA]])</f>
        <v>2014</v>
      </c>
      <c r="N502" t="s">
        <v>5919</v>
      </c>
    </row>
    <row r="503" spans="1:14" x14ac:dyDescent="0.3">
      <c r="A503">
        <v>500</v>
      </c>
      <c r="B503">
        <v>5</v>
      </c>
      <c r="C503" t="s">
        <v>8</v>
      </c>
      <c r="D503" t="s">
        <v>837</v>
      </c>
      <c r="E503" t="s">
        <v>2372</v>
      </c>
      <c r="F503" t="s">
        <v>2373</v>
      </c>
      <c r="G503" t="s">
        <v>655</v>
      </c>
      <c r="H503" t="s">
        <v>11</v>
      </c>
      <c r="I503" t="s">
        <v>656</v>
      </c>
      <c r="J503" t="s">
        <v>838</v>
      </c>
      <c r="K503" t="s">
        <v>658</v>
      </c>
      <c r="L503" s="12">
        <v>41563</v>
      </c>
      <c r="M503">
        <f>+YEAR(TListado[[#This Row],[FECHA DE COMPRA]])</f>
        <v>2013</v>
      </c>
      <c r="N503" t="s">
        <v>5919</v>
      </c>
    </row>
    <row r="504" spans="1:14" x14ac:dyDescent="0.3">
      <c r="A504">
        <v>501</v>
      </c>
      <c r="B504">
        <v>5</v>
      </c>
      <c r="C504" t="s">
        <v>8</v>
      </c>
      <c r="D504" t="s">
        <v>839</v>
      </c>
      <c r="E504" t="s">
        <v>2374</v>
      </c>
      <c r="F504" t="s">
        <v>2375</v>
      </c>
      <c r="G504" t="s">
        <v>655</v>
      </c>
      <c r="H504" t="s">
        <v>11</v>
      </c>
      <c r="I504" t="s">
        <v>660</v>
      </c>
      <c r="J504" t="s">
        <v>840</v>
      </c>
      <c r="K504" t="s">
        <v>691</v>
      </c>
      <c r="L504" s="12">
        <v>41147</v>
      </c>
      <c r="M504">
        <f>+YEAR(TListado[[#This Row],[FECHA DE COMPRA]])</f>
        <v>2012</v>
      </c>
      <c r="N504" t="s">
        <v>5919</v>
      </c>
    </row>
    <row r="505" spans="1:14" x14ac:dyDescent="0.3">
      <c r="A505">
        <v>502</v>
      </c>
      <c r="B505">
        <v>5</v>
      </c>
      <c r="C505" t="s">
        <v>8</v>
      </c>
      <c r="D505" t="s">
        <v>841</v>
      </c>
      <c r="E505">
        <v>1220001634</v>
      </c>
      <c r="F505" t="s">
        <v>2376</v>
      </c>
      <c r="G505" t="s">
        <v>655</v>
      </c>
      <c r="H505" t="s">
        <v>11</v>
      </c>
      <c r="I505" t="s">
        <v>656</v>
      </c>
      <c r="J505" t="s">
        <v>842</v>
      </c>
      <c r="K505" t="s">
        <v>724</v>
      </c>
      <c r="L505" s="12">
        <v>41562</v>
      </c>
      <c r="M505">
        <f>+YEAR(TListado[[#This Row],[FECHA DE COMPRA]])</f>
        <v>2013</v>
      </c>
      <c r="N505" t="s">
        <v>5919</v>
      </c>
    </row>
    <row r="506" spans="1:14" x14ac:dyDescent="0.3">
      <c r="A506">
        <v>503</v>
      </c>
      <c r="B506">
        <v>5</v>
      </c>
      <c r="C506" t="s">
        <v>8</v>
      </c>
      <c r="D506" t="s">
        <v>843</v>
      </c>
      <c r="E506" t="s">
        <v>2377</v>
      </c>
      <c r="F506" t="s">
        <v>2378</v>
      </c>
      <c r="G506" t="s">
        <v>655</v>
      </c>
      <c r="H506" t="s">
        <v>11</v>
      </c>
      <c r="I506" t="s">
        <v>660</v>
      </c>
      <c r="J506" t="s">
        <v>844</v>
      </c>
      <c r="K506" t="s">
        <v>662</v>
      </c>
      <c r="L506" s="12">
        <v>41155</v>
      </c>
      <c r="M506">
        <f>+YEAR(TListado[[#This Row],[FECHA DE COMPRA]])</f>
        <v>2012</v>
      </c>
      <c r="N506" t="s">
        <v>5919</v>
      </c>
    </row>
    <row r="507" spans="1:14" x14ac:dyDescent="0.3">
      <c r="A507">
        <v>504</v>
      </c>
      <c r="B507">
        <v>5</v>
      </c>
      <c r="C507" t="s">
        <v>8</v>
      </c>
      <c r="D507" t="s">
        <v>845</v>
      </c>
      <c r="F507" t="s">
        <v>2379</v>
      </c>
      <c r="G507" t="s">
        <v>655</v>
      </c>
      <c r="H507" t="s">
        <v>328</v>
      </c>
      <c r="I507" t="s">
        <v>687</v>
      </c>
      <c r="J507" t="s">
        <v>846</v>
      </c>
      <c r="K507" t="s">
        <v>331</v>
      </c>
      <c r="L507" s="12">
        <v>40479</v>
      </c>
      <c r="M507">
        <f>+YEAR(TListado[[#This Row],[FECHA DE COMPRA]])</f>
        <v>2010</v>
      </c>
      <c r="N507" t="s">
        <v>5919</v>
      </c>
    </row>
    <row r="508" spans="1:14" x14ac:dyDescent="0.3">
      <c r="A508">
        <v>505</v>
      </c>
      <c r="B508">
        <v>5</v>
      </c>
      <c r="C508" t="s">
        <v>8</v>
      </c>
      <c r="D508" t="s">
        <v>847</v>
      </c>
      <c r="E508" t="s">
        <v>2380</v>
      </c>
      <c r="F508" t="s">
        <v>2381</v>
      </c>
      <c r="G508" t="s">
        <v>655</v>
      </c>
      <c r="H508" t="s">
        <v>11</v>
      </c>
      <c r="I508" t="s">
        <v>660</v>
      </c>
      <c r="J508" t="s">
        <v>848</v>
      </c>
      <c r="K508" t="s">
        <v>691</v>
      </c>
      <c r="L508" s="12">
        <v>41147</v>
      </c>
      <c r="M508">
        <f>+YEAR(TListado[[#This Row],[FECHA DE COMPRA]])</f>
        <v>2012</v>
      </c>
      <c r="N508" t="s">
        <v>5919</v>
      </c>
    </row>
    <row r="509" spans="1:14" x14ac:dyDescent="0.3">
      <c r="A509">
        <v>506</v>
      </c>
      <c r="B509">
        <v>5</v>
      </c>
      <c r="C509" t="s">
        <v>8</v>
      </c>
      <c r="D509" t="s">
        <v>849</v>
      </c>
      <c r="E509" t="s">
        <v>2382</v>
      </c>
      <c r="F509" t="s">
        <v>2383</v>
      </c>
      <c r="G509" t="s">
        <v>655</v>
      </c>
      <c r="H509" t="s">
        <v>254</v>
      </c>
      <c r="I509" t="s">
        <v>680</v>
      </c>
      <c r="J509" t="s">
        <v>850</v>
      </c>
      <c r="K509" t="s">
        <v>501</v>
      </c>
      <c r="L509" s="12">
        <v>40850</v>
      </c>
      <c r="M509">
        <f>+YEAR(TListado[[#This Row],[FECHA DE COMPRA]])</f>
        <v>2011</v>
      </c>
      <c r="N509" t="s">
        <v>5919</v>
      </c>
    </row>
    <row r="510" spans="1:14" x14ac:dyDescent="0.3">
      <c r="A510">
        <v>507</v>
      </c>
      <c r="B510">
        <v>5</v>
      </c>
      <c r="C510" t="s">
        <v>8</v>
      </c>
      <c r="D510" t="s">
        <v>851</v>
      </c>
      <c r="E510" t="s">
        <v>2384</v>
      </c>
      <c r="F510" t="s">
        <v>2385</v>
      </c>
      <c r="G510" t="s">
        <v>655</v>
      </c>
      <c r="H510" t="s">
        <v>11</v>
      </c>
      <c r="I510" t="s">
        <v>660</v>
      </c>
      <c r="J510" t="s">
        <v>852</v>
      </c>
      <c r="K510" t="s">
        <v>691</v>
      </c>
      <c r="L510" s="12">
        <v>41147</v>
      </c>
      <c r="M510">
        <f>+YEAR(TListado[[#This Row],[FECHA DE COMPRA]])</f>
        <v>2012</v>
      </c>
      <c r="N510" t="s">
        <v>5919</v>
      </c>
    </row>
    <row r="511" spans="1:14" x14ac:dyDescent="0.3">
      <c r="A511">
        <v>508</v>
      </c>
      <c r="B511">
        <v>5</v>
      </c>
      <c r="C511" t="s">
        <v>8</v>
      </c>
      <c r="D511" t="s">
        <v>853</v>
      </c>
      <c r="E511" t="s">
        <v>2386</v>
      </c>
      <c r="F511" t="s">
        <v>2387</v>
      </c>
      <c r="G511" t="s">
        <v>655</v>
      </c>
      <c r="H511" t="s">
        <v>254</v>
      </c>
      <c r="I511" t="s">
        <v>854</v>
      </c>
      <c r="J511" t="s">
        <v>855</v>
      </c>
      <c r="K511" t="s">
        <v>856</v>
      </c>
      <c r="L511" s="12">
        <v>39855</v>
      </c>
      <c r="M511">
        <f>+YEAR(TListado[[#This Row],[FECHA DE COMPRA]])</f>
        <v>2009</v>
      </c>
      <c r="N511" t="s">
        <v>5919</v>
      </c>
    </row>
    <row r="512" spans="1:14" x14ac:dyDescent="0.3">
      <c r="A512">
        <v>509</v>
      </c>
      <c r="B512">
        <v>5</v>
      </c>
      <c r="C512" t="s">
        <v>8</v>
      </c>
      <c r="D512" t="s">
        <v>857</v>
      </c>
      <c r="E512" t="s">
        <v>2388</v>
      </c>
      <c r="F512" t="s">
        <v>2389</v>
      </c>
      <c r="G512" t="s">
        <v>655</v>
      </c>
      <c r="H512" t="s">
        <v>254</v>
      </c>
      <c r="I512" t="s">
        <v>680</v>
      </c>
      <c r="J512" t="s">
        <v>858</v>
      </c>
      <c r="K512" t="s">
        <v>824</v>
      </c>
      <c r="L512" s="12">
        <v>40837</v>
      </c>
      <c r="M512">
        <f>+YEAR(TListado[[#This Row],[FECHA DE COMPRA]])</f>
        <v>2011</v>
      </c>
      <c r="N512" t="s">
        <v>5919</v>
      </c>
    </row>
    <row r="513" spans="1:14" x14ac:dyDescent="0.3">
      <c r="A513">
        <v>510</v>
      </c>
      <c r="B513">
        <v>5</v>
      </c>
      <c r="C513" t="s">
        <v>8</v>
      </c>
      <c r="D513" t="s">
        <v>859</v>
      </c>
      <c r="E513" t="s">
        <v>2390</v>
      </c>
      <c r="F513" t="s">
        <v>2391</v>
      </c>
      <c r="G513" t="s">
        <v>655</v>
      </c>
      <c r="H513" t="s">
        <v>11</v>
      </c>
      <c r="I513" t="s">
        <v>660</v>
      </c>
      <c r="J513" t="s">
        <v>860</v>
      </c>
      <c r="K513" t="s">
        <v>662</v>
      </c>
      <c r="L513" s="12">
        <v>41155</v>
      </c>
      <c r="M513">
        <f>+YEAR(TListado[[#This Row],[FECHA DE COMPRA]])</f>
        <v>2012</v>
      </c>
      <c r="N513" t="s">
        <v>5919</v>
      </c>
    </row>
    <row r="514" spans="1:14" x14ac:dyDescent="0.3">
      <c r="A514">
        <v>511</v>
      </c>
      <c r="B514">
        <v>5</v>
      </c>
      <c r="C514" t="s">
        <v>8</v>
      </c>
      <c r="D514" t="s">
        <v>861</v>
      </c>
      <c r="E514" t="s">
        <v>2392</v>
      </c>
      <c r="F514" t="s">
        <v>2393</v>
      </c>
      <c r="G514" t="s">
        <v>655</v>
      </c>
      <c r="H514" t="s">
        <v>11</v>
      </c>
      <c r="I514" t="s">
        <v>660</v>
      </c>
      <c r="J514" t="s">
        <v>862</v>
      </c>
      <c r="K514" t="s">
        <v>691</v>
      </c>
      <c r="L514" s="12">
        <v>41148</v>
      </c>
      <c r="M514">
        <f>+YEAR(TListado[[#This Row],[FECHA DE COMPRA]])</f>
        <v>2012</v>
      </c>
      <c r="N514" t="s">
        <v>5919</v>
      </c>
    </row>
    <row r="515" spans="1:14" x14ac:dyDescent="0.3">
      <c r="A515">
        <v>512</v>
      </c>
      <c r="B515">
        <v>5</v>
      </c>
      <c r="C515" t="s">
        <v>8</v>
      </c>
      <c r="D515" t="s">
        <v>863</v>
      </c>
      <c r="E515" t="s">
        <v>2394</v>
      </c>
      <c r="F515" t="s">
        <v>2395</v>
      </c>
      <c r="G515" t="s">
        <v>655</v>
      </c>
      <c r="H515" t="s">
        <v>11</v>
      </c>
      <c r="I515" t="s">
        <v>660</v>
      </c>
      <c r="J515" t="s">
        <v>864</v>
      </c>
      <c r="K515" t="s">
        <v>691</v>
      </c>
      <c r="L515" s="12">
        <v>41147</v>
      </c>
      <c r="M515">
        <f>+YEAR(TListado[[#This Row],[FECHA DE COMPRA]])</f>
        <v>2012</v>
      </c>
      <c r="N515" t="s">
        <v>5919</v>
      </c>
    </row>
    <row r="516" spans="1:14" x14ac:dyDescent="0.3">
      <c r="A516">
        <v>513</v>
      </c>
      <c r="B516">
        <v>5</v>
      </c>
      <c r="C516" t="s">
        <v>8</v>
      </c>
      <c r="D516" t="s">
        <v>865</v>
      </c>
      <c r="E516" t="s">
        <v>2396</v>
      </c>
      <c r="F516" t="s">
        <v>2397</v>
      </c>
      <c r="G516" t="s">
        <v>655</v>
      </c>
      <c r="H516" t="s">
        <v>11</v>
      </c>
      <c r="I516" t="s">
        <v>660</v>
      </c>
      <c r="J516" t="s">
        <v>866</v>
      </c>
      <c r="K516" t="s">
        <v>662</v>
      </c>
      <c r="L516" s="12">
        <v>41155</v>
      </c>
      <c r="M516">
        <f>+YEAR(TListado[[#This Row],[FECHA DE COMPRA]])</f>
        <v>2012</v>
      </c>
      <c r="N516" t="s">
        <v>5919</v>
      </c>
    </row>
    <row r="517" spans="1:14" x14ac:dyDescent="0.3">
      <c r="A517">
        <v>514</v>
      </c>
      <c r="B517">
        <v>5</v>
      </c>
      <c r="C517" t="s">
        <v>8</v>
      </c>
      <c r="D517" t="s">
        <v>867</v>
      </c>
      <c r="E517" t="s">
        <v>2398</v>
      </c>
      <c r="F517" t="s">
        <v>2399</v>
      </c>
      <c r="G517" t="s">
        <v>655</v>
      </c>
      <c r="H517" t="s">
        <v>11</v>
      </c>
      <c r="I517" t="s">
        <v>656</v>
      </c>
      <c r="J517" t="s">
        <v>868</v>
      </c>
      <c r="K517" t="s">
        <v>658</v>
      </c>
      <c r="L517" s="12">
        <v>41562</v>
      </c>
      <c r="M517">
        <f>+YEAR(TListado[[#This Row],[FECHA DE COMPRA]])</f>
        <v>2013</v>
      </c>
      <c r="N517" t="s">
        <v>5919</v>
      </c>
    </row>
    <row r="518" spans="1:14" x14ac:dyDescent="0.3">
      <c r="A518">
        <v>515</v>
      </c>
      <c r="B518">
        <v>5</v>
      </c>
      <c r="C518" t="s">
        <v>8</v>
      </c>
      <c r="D518" t="s">
        <v>869</v>
      </c>
      <c r="E518" t="s">
        <v>2400</v>
      </c>
      <c r="F518" t="s">
        <v>2401</v>
      </c>
      <c r="G518" t="s">
        <v>655</v>
      </c>
      <c r="H518" t="s">
        <v>11</v>
      </c>
      <c r="I518" t="s">
        <v>656</v>
      </c>
      <c r="J518" t="s">
        <v>870</v>
      </c>
      <c r="K518" t="s">
        <v>705</v>
      </c>
      <c r="L518" s="12">
        <v>41563</v>
      </c>
      <c r="M518">
        <f>+YEAR(TListado[[#This Row],[FECHA DE COMPRA]])</f>
        <v>2013</v>
      </c>
      <c r="N518" t="s">
        <v>5919</v>
      </c>
    </row>
    <row r="519" spans="1:14" x14ac:dyDescent="0.3">
      <c r="A519">
        <v>516</v>
      </c>
      <c r="B519">
        <v>5</v>
      </c>
      <c r="C519" t="s">
        <v>8</v>
      </c>
      <c r="D519" t="s">
        <v>871</v>
      </c>
      <c r="E519" t="s">
        <v>2402</v>
      </c>
      <c r="F519" t="s">
        <v>2403</v>
      </c>
      <c r="G519" t="s">
        <v>655</v>
      </c>
      <c r="H519" t="s">
        <v>254</v>
      </c>
      <c r="I519" t="s">
        <v>834</v>
      </c>
      <c r="J519" t="s">
        <v>872</v>
      </c>
      <c r="K519" t="s">
        <v>836</v>
      </c>
      <c r="L519" s="12">
        <v>41921</v>
      </c>
      <c r="M519">
        <f>+YEAR(TListado[[#This Row],[FECHA DE COMPRA]])</f>
        <v>2014</v>
      </c>
      <c r="N519" t="s">
        <v>5919</v>
      </c>
    </row>
    <row r="520" spans="1:14" x14ac:dyDescent="0.3">
      <c r="A520">
        <v>517</v>
      </c>
      <c r="B520">
        <v>5</v>
      </c>
      <c r="C520" t="s">
        <v>8</v>
      </c>
      <c r="D520" t="s">
        <v>873</v>
      </c>
      <c r="E520" t="s">
        <v>2404</v>
      </c>
      <c r="F520" t="s">
        <v>2405</v>
      </c>
      <c r="G520" t="s">
        <v>655</v>
      </c>
      <c r="H520" t="s">
        <v>11</v>
      </c>
      <c r="I520" t="s">
        <v>656</v>
      </c>
      <c r="J520" t="s">
        <v>874</v>
      </c>
      <c r="K520" t="s">
        <v>658</v>
      </c>
      <c r="L520" s="12">
        <v>41563</v>
      </c>
      <c r="M520">
        <f>+YEAR(TListado[[#This Row],[FECHA DE COMPRA]])</f>
        <v>2013</v>
      </c>
      <c r="N520" t="s">
        <v>5919</v>
      </c>
    </row>
    <row r="521" spans="1:14" x14ac:dyDescent="0.3">
      <c r="A521">
        <v>518</v>
      </c>
      <c r="B521">
        <v>5</v>
      </c>
      <c r="C521" t="s">
        <v>8</v>
      </c>
      <c r="D521" t="s">
        <v>875</v>
      </c>
      <c r="E521" t="s">
        <v>2406</v>
      </c>
      <c r="F521" t="s">
        <v>2407</v>
      </c>
      <c r="G521" t="s">
        <v>655</v>
      </c>
      <c r="H521" t="s">
        <v>11</v>
      </c>
      <c r="I521" t="s">
        <v>660</v>
      </c>
      <c r="J521" t="s">
        <v>876</v>
      </c>
      <c r="K521" t="s">
        <v>662</v>
      </c>
      <c r="L521" s="12">
        <v>41155</v>
      </c>
      <c r="M521">
        <f>+YEAR(TListado[[#This Row],[FECHA DE COMPRA]])</f>
        <v>2012</v>
      </c>
      <c r="N521" t="s">
        <v>5919</v>
      </c>
    </row>
    <row r="522" spans="1:14" x14ac:dyDescent="0.3">
      <c r="A522">
        <v>519</v>
      </c>
      <c r="B522">
        <v>5</v>
      </c>
      <c r="C522" t="s">
        <v>8</v>
      </c>
      <c r="D522" t="s">
        <v>877</v>
      </c>
      <c r="E522" t="s">
        <v>2408</v>
      </c>
      <c r="F522" t="s">
        <v>2409</v>
      </c>
      <c r="G522" t="s">
        <v>655</v>
      </c>
      <c r="H522" t="s">
        <v>11</v>
      </c>
      <c r="I522" t="s">
        <v>660</v>
      </c>
      <c r="J522" t="s">
        <v>878</v>
      </c>
      <c r="K522" t="s">
        <v>662</v>
      </c>
      <c r="L522" s="12">
        <v>41154</v>
      </c>
      <c r="M522">
        <f>+YEAR(TListado[[#This Row],[FECHA DE COMPRA]])</f>
        <v>2012</v>
      </c>
      <c r="N522" t="s">
        <v>5919</v>
      </c>
    </row>
    <row r="523" spans="1:14" x14ac:dyDescent="0.3">
      <c r="A523">
        <v>520</v>
      </c>
      <c r="B523">
        <v>5</v>
      </c>
      <c r="C523" t="s">
        <v>8</v>
      </c>
      <c r="D523" t="s">
        <v>879</v>
      </c>
      <c r="E523" t="s">
        <v>2410</v>
      </c>
      <c r="F523" t="s">
        <v>2411</v>
      </c>
      <c r="G523" t="s">
        <v>655</v>
      </c>
      <c r="H523" t="s">
        <v>11</v>
      </c>
      <c r="I523" t="s">
        <v>660</v>
      </c>
      <c r="J523" t="s">
        <v>880</v>
      </c>
      <c r="K523" t="s">
        <v>691</v>
      </c>
      <c r="L523" s="12">
        <v>41147</v>
      </c>
      <c r="M523">
        <f>+YEAR(TListado[[#This Row],[FECHA DE COMPRA]])</f>
        <v>2012</v>
      </c>
      <c r="N523" t="s">
        <v>5919</v>
      </c>
    </row>
    <row r="524" spans="1:14" x14ac:dyDescent="0.3">
      <c r="A524">
        <v>521</v>
      </c>
      <c r="B524">
        <v>5</v>
      </c>
      <c r="C524" t="s">
        <v>8</v>
      </c>
      <c r="D524" t="s">
        <v>881</v>
      </c>
      <c r="E524" t="s">
        <v>2412</v>
      </c>
      <c r="F524" t="s">
        <v>2413</v>
      </c>
      <c r="G524" t="s">
        <v>655</v>
      </c>
      <c r="H524" t="s">
        <v>254</v>
      </c>
      <c r="I524" t="s">
        <v>680</v>
      </c>
      <c r="J524" t="s">
        <v>882</v>
      </c>
      <c r="K524" t="s">
        <v>283</v>
      </c>
      <c r="L524" s="12">
        <v>40870</v>
      </c>
      <c r="M524">
        <f>+YEAR(TListado[[#This Row],[FECHA DE COMPRA]])</f>
        <v>2011</v>
      </c>
      <c r="N524" t="s">
        <v>5919</v>
      </c>
    </row>
    <row r="525" spans="1:14" x14ac:dyDescent="0.3">
      <c r="A525">
        <v>522</v>
      </c>
      <c r="B525">
        <v>5</v>
      </c>
      <c r="C525" t="s">
        <v>8</v>
      </c>
      <c r="D525" t="s">
        <v>883</v>
      </c>
      <c r="E525" t="s">
        <v>2414</v>
      </c>
      <c r="F525" t="s">
        <v>2415</v>
      </c>
      <c r="G525" t="s">
        <v>655</v>
      </c>
      <c r="H525" t="s">
        <v>11</v>
      </c>
      <c r="I525" t="s">
        <v>660</v>
      </c>
      <c r="J525" t="s">
        <v>884</v>
      </c>
      <c r="K525" t="s">
        <v>691</v>
      </c>
      <c r="L525" s="12">
        <v>41148</v>
      </c>
      <c r="M525">
        <f>+YEAR(TListado[[#This Row],[FECHA DE COMPRA]])</f>
        <v>2012</v>
      </c>
      <c r="N525" t="s">
        <v>5919</v>
      </c>
    </row>
    <row r="526" spans="1:14" x14ac:dyDescent="0.3">
      <c r="A526">
        <v>523</v>
      </c>
      <c r="B526">
        <v>5</v>
      </c>
      <c r="C526" t="s">
        <v>8</v>
      </c>
      <c r="D526" t="s">
        <v>885</v>
      </c>
      <c r="E526" t="s">
        <v>2416</v>
      </c>
      <c r="F526" t="s">
        <v>2417</v>
      </c>
      <c r="G526" t="s">
        <v>655</v>
      </c>
      <c r="H526" t="s">
        <v>11</v>
      </c>
      <c r="I526" t="s">
        <v>660</v>
      </c>
      <c r="J526" t="s">
        <v>886</v>
      </c>
      <c r="K526" t="s">
        <v>662</v>
      </c>
      <c r="L526" s="12">
        <v>41154</v>
      </c>
      <c r="M526">
        <f>+YEAR(TListado[[#This Row],[FECHA DE COMPRA]])</f>
        <v>2012</v>
      </c>
      <c r="N526" t="s">
        <v>5919</v>
      </c>
    </row>
    <row r="527" spans="1:14" x14ac:dyDescent="0.3">
      <c r="A527">
        <v>524</v>
      </c>
      <c r="B527">
        <v>5</v>
      </c>
      <c r="C527" t="s">
        <v>8</v>
      </c>
      <c r="D527" t="s">
        <v>887</v>
      </c>
      <c r="E527" t="s">
        <v>2418</v>
      </c>
      <c r="F527" t="s">
        <v>2419</v>
      </c>
      <c r="G527" t="s">
        <v>655</v>
      </c>
      <c r="H527" t="s">
        <v>11</v>
      </c>
      <c r="I527" t="s">
        <v>660</v>
      </c>
      <c r="J527" t="s">
        <v>888</v>
      </c>
      <c r="K527" t="s">
        <v>691</v>
      </c>
      <c r="L527" s="12">
        <v>41148</v>
      </c>
      <c r="M527">
        <f>+YEAR(TListado[[#This Row],[FECHA DE COMPRA]])</f>
        <v>2012</v>
      </c>
      <c r="N527" t="s">
        <v>5919</v>
      </c>
    </row>
    <row r="528" spans="1:14" x14ac:dyDescent="0.3">
      <c r="A528">
        <v>525</v>
      </c>
      <c r="B528">
        <v>5</v>
      </c>
      <c r="C528" t="s">
        <v>8</v>
      </c>
      <c r="D528" t="s">
        <v>889</v>
      </c>
      <c r="E528" t="s">
        <v>2420</v>
      </c>
      <c r="F528" t="s">
        <v>2421</v>
      </c>
      <c r="G528" t="s">
        <v>655</v>
      </c>
      <c r="H528" t="s">
        <v>11</v>
      </c>
      <c r="I528" t="s">
        <v>656</v>
      </c>
      <c r="J528" t="s">
        <v>890</v>
      </c>
      <c r="K528" t="s">
        <v>658</v>
      </c>
      <c r="L528" s="12">
        <v>41562</v>
      </c>
      <c r="M528">
        <f>+YEAR(TListado[[#This Row],[FECHA DE COMPRA]])</f>
        <v>2013</v>
      </c>
      <c r="N528" t="s">
        <v>5919</v>
      </c>
    </row>
    <row r="529" spans="1:14" x14ac:dyDescent="0.3">
      <c r="A529">
        <v>526</v>
      </c>
      <c r="B529">
        <v>5</v>
      </c>
      <c r="C529" t="s">
        <v>8</v>
      </c>
      <c r="D529" t="s">
        <v>891</v>
      </c>
      <c r="E529" t="s">
        <v>2422</v>
      </c>
      <c r="F529" t="s">
        <v>2423</v>
      </c>
      <c r="G529" t="s">
        <v>655</v>
      </c>
      <c r="H529" t="s">
        <v>11</v>
      </c>
      <c r="I529" t="s">
        <v>656</v>
      </c>
      <c r="J529" t="s">
        <v>892</v>
      </c>
      <c r="K529" t="s">
        <v>705</v>
      </c>
      <c r="L529" s="12">
        <v>41563</v>
      </c>
      <c r="M529">
        <f>+YEAR(TListado[[#This Row],[FECHA DE COMPRA]])</f>
        <v>2013</v>
      </c>
      <c r="N529" t="s">
        <v>5919</v>
      </c>
    </row>
    <row r="530" spans="1:14" x14ac:dyDescent="0.3">
      <c r="A530">
        <v>527</v>
      </c>
      <c r="B530">
        <v>5</v>
      </c>
      <c r="C530" t="s">
        <v>8</v>
      </c>
      <c r="D530" t="s">
        <v>893</v>
      </c>
      <c r="E530" t="s">
        <v>2424</v>
      </c>
      <c r="F530" t="s">
        <v>2425</v>
      </c>
      <c r="G530" t="s">
        <v>655</v>
      </c>
      <c r="H530" t="s">
        <v>11</v>
      </c>
      <c r="I530" t="s">
        <v>656</v>
      </c>
      <c r="J530" t="s">
        <v>894</v>
      </c>
      <c r="K530" t="s">
        <v>658</v>
      </c>
      <c r="L530" s="12">
        <v>41562</v>
      </c>
      <c r="M530">
        <f>+YEAR(TListado[[#This Row],[FECHA DE COMPRA]])</f>
        <v>2013</v>
      </c>
      <c r="N530" t="s">
        <v>5919</v>
      </c>
    </row>
    <row r="531" spans="1:14" x14ac:dyDescent="0.3">
      <c r="A531">
        <v>528</v>
      </c>
      <c r="B531">
        <v>5</v>
      </c>
      <c r="C531" t="s">
        <v>8</v>
      </c>
      <c r="D531" t="s">
        <v>895</v>
      </c>
      <c r="E531" t="s">
        <v>2426</v>
      </c>
      <c r="F531" t="s">
        <v>2427</v>
      </c>
      <c r="G531" t="s">
        <v>655</v>
      </c>
      <c r="H531" t="s">
        <v>11</v>
      </c>
      <c r="I531" t="s">
        <v>660</v>
      </c>
      <c r="J531" t="s">
        <v>896</v>
      </c>
      <c r="K531" t="s">
        <v>897</v>
      </c>
      <c r="L531" s="12">
        <v>41240</v>
      </c>
      <c r="M531">
        <f>+YEAR(TListado[[#This Row],[FECHA DE COMPRA]])</f>
        <v>2012</v>
      </c>
      <c r="N531" t="s">
        <v>5919</v>
      </c>
    </row>
    <row r="532" spans="1:14" x14ac:dyDescent="0.3">
      <c r="A532">
        <v>529</v>
      </c>
      <c r="B532">
        <v>5</v>
      </c>
      <c r="C532" t="s">
        <v>8</v>
      </c>
      <c r="D532" t="s">
        <v>898</v>
      </c>
      <c r="E532" t="s">
        <v>2428</v>
      </c>
      <c r="F532" t="s">
        <v>2429</v>
      </c>
      <c r="G532" t="s">
        <v>655</v>
      </c>
      <c r="H532" t="s">
        <v>11</v>
      </c>
      <c r="I532" t="s">
        <v>656</v>
      </c>
      <c r="J532" t="s">
        <v>899</v>
      </c>
      <c r="K532" t="s">
        <v>705</v>
      </c>
      <c r="L532" s="12">
        <v>41563</v>
      </c>
      <c r="M532">
        <f>+YEAR(TListado[[#This Row],[FECHA DE COMPRA]])</f>
        <v>2013</v>
      </c>
      <c r="N532" t="s">
        <v>5919</v>
      </c>
    </row>
    <row r="533" spans="1:14" x14ac:dyDescent="0.3">
      <c r="A533">
        <v>530</v>
      </c>
      <c r="B533">
        <v>5</v>
      </c>
      <c r="C533" t="s">
        <v>8</v>
      </c>
      <c r="D533" t="s">
        <v>900</v>
      </c>
      <c r="E533" t="s">
        <v>2430</v>
      </c>
      <c r="F533" t="s">
        <v>2431</v>
      </c>
      <c r="G533" t="s">
        <v>655</v>
      </c>
      <c r="H533" t="s">
        <v>11</v>
      </c>
      <c r="I533" t="s">
        <v>656</v>
      </c>
      <c r="J533" t="s">
        <v>901</v>
      </c>
      <c r="K533" t="s">
        <v>658</v>
      </c>
      <c r="L533" s="12">
        <v>41563</v>
      </c>
      <c r="M533">
        <f>+YEAR(TListado[[#This Row],[FECHA DE COMPRA]])</f>
        <v>2013</v>
      </c>
      <c r="N533" t="s">
        <v>5919</v>
      </c>
    </row>
    <row r="534" spans="1:14" x14ac:dyDescent="0.3">
      <c r="A534">
        <v>531</v>
      </c>
      <c r="B534">
        <v>5</v>
      </c>
      <c r="C534" t="s">
        <v>8</v>
      </c>
      <c r="D534" t="s">
        <v>902</v>
      </c>
      <c r="E534" t="s">
        <v>2432</v>
      </c>
      <c r="F534" t="s">
        <v>2433</v>
      </c>
      <c r="G534" t="s">
        <v>655</v>
      </c>
      <c r="H534" t="s">
        <v>11</v>
      </c>
      <c r="I534" t="s">
        <v>656</v>
      </c>
      <c r="J534" t="s">
        <v>903</v>
      </c>
      <c r="K534" t="s">
        <v>658</v>
      </c>
      <c r="L534" s="12">
        <v>41562</v>
      </c>
      <c r="M534">
        <f>+YEAR(TListado[[#This Row],[FECHA DE COMPRA]])</f>
        <v>2013</v>
      </c>
      <c r="N534" t="s">
        <v>5919</v>
      </c>
    </row>
    <row r="535" spans="1:14" x14ac:dyDescent="0.3">
      <c r="A535">
        <v>532</v>
      </c>
      <c r="B535">
        <v>5</v>
      </c>
      <c r="C535" t="s">
        <v>8</v>
      </c>
      <c r="D535" t="s">
        <v>904</v>
      </c>
      <c r="E535" t="s">
        <v>2434</v>
      </c>
      <c r="F535" t="s">
        <v>2435</v>
      </c>
      <c r="G535" t="s">
        <v>655</v>
      </c>
      <c r="H535" t="s">
        <v>11</v>
      </c>
      <c r="I535" t="s">
        <v>656</v>
      </c>
      <c r="J535" t="s">
        <v>905</v>
      </c>
      <c r="K535" t="s">
        <v>696</v>
      </c>
      <c r="L535" s="12">
        <v>41627</v>
      </c>
      <c r="M535">
        <f>+YEAR(TListado[[#This Row],[FECHA DE COMPRA]])</f>
        <v>2013</v>
      </c>
      <c r="N535" t="s">
        <v>5919</v>
      </c>
    </row>
    <row r="536" spans="1:14" x14ac:dyDescent="0.3">
      <c r="A536">
        <v>533</v>
      </c>
      <c r="B536">
        <v>5</v>
      </c>
      <c r="C536" t="s">
        <v>8</v>
      </c>
      <c r="D536" t="s">
        <v>906</v>
      </c>
      <c r="E536" t="s">
        <v>2436</v>
      </c>
      <c r="F536" t="s">
        <v>2437</v>
      </c>
      <c r="G536" t="s">
        <v>655</v>
      </c>
      <c r="H536" t="s">
        <v>11</v>
      </c>
      <c r="I536" t="s">
        <v>660</v>
      </c>
      <c r="J536" t="s">
        <v>907</v>
      </c>
      <c r="K536" t="s">
        <v>662</v>
      </c>
      <c r="L536" s="12">
        <v>41154</v>
      </c>
      <c r="M536">
        <f>+YEAR(TListado[[#This Row],[FECHA DE COMPRA]])</f>
        <v>2012</v>
      </c>
      <c r="N536" t="s">
        <v>5919</v>
      </c>
    </row>
    <row r="537" spans="1:14" x14ac:dyDescent="0.3">
      <c r="A537">
        <v>534</v>
      </c>
      <c r="B537">
        <v>5</v>
      </c>
      <c r="C537" t="s">
        <v>8</v>
      </c>
      <c r="D537" t="s">
        <v>908</v>
      </c>
      <c r="E537" t="s">
        <v>2438</v>
      </c>
      <c r="F537" t="s">
        <v>2439</v>
      </c>
      <c r="G537" t="s">
        <v>655</v>
      </c>
      <c r="H537" t="s">
        <v>11</v>
      </c>
      <c r="I537" t="s">
        <v>660</v>
      </c>
      <c r="J537" t="s">
        <v>909</v>
      </c>
      <c r="K537" t="s">
        <v>662</v>
      </c>
      <c r="L537" s="12">
        <v>41154</v>
      </c>
      <c r="M537">
        <f>+YEAR(TListado[[#This Row],[FECHA DE COMPRA]])</f>
        <v>2012</v>
      </c>
      <c r="N537" t="s">
        <v>5919</v>
      </c>
    </row>
    <row r="538" spans="1:14" x14ac:dyDescent="0.3">
      <c r="A538">
        <v>535</v>
      </c>
      <c r="B538">
        <v>5</v>
      </c>
      <c r="C538" t="s">
        <v>8</v>
      </c>
      <c r="D538" t="s">
        <v>910</v>
      </c>
      <c r="E538" t="s">
        <v>2440</v>
      </c>
      <c r="F538" t="s">
        <v>2441</v>
      </c>
      <c r="G538" t="s">
        <v>655</v>
      </c>
      <c r="H538" t="s">
        <v>11</v>
      </c>
      <c r="I538" t="s">
        <v>660</v>
      </c>
      <c r="J538" t="s">
        <v>911</v>
      </c>
      <c r="K538" t="s">
        <v>662</v>
      </c>
      <c r="L538" s="12">
        <v>41154</v>
      </c>
      <c r="M538">
        <f>+YEAR(TListado[[#This Row],[FECHA DE COMPRA]])</f>
        <v>2012</v>
      </c>
      <c r="N538" t="s">
        <v>5919</v>
      </c>
    </row>
    <row r="539" spans="1:14" x14ac:dyDescent="0.3">
      <c r="A539">
        <v>536</v>
      </c>
      <c r="B539">
        <v>5</v>
      </c>
      <c r="C539" t="s">
        <v>8</v>
      </c>
      <c r="D539" t="s">
        <v>912</v>
      </c>
      <c r="E539" t="s">
        <v>2442</v>
      </c>
      <c r="F539" t="s">
        <v>2443</v>
      </c>
      <c r="G539" t="s">
        <v>655</v>
      </c>
      <c r="H539" t="s">
        <v>11</v>
      </c>
      <c r="I539" t="s">
        <v>660</v>
      </c>
      <c r="J539" t="s">
        <v>913</v>
      </c>
      <c r="K539" t="s">
        <v>691</v>
      </c>
      <c r="L539" s="12">
        <v>41148</v>
      </c>
      <c r="M539">
        <f>+YEAR(TListado[[#This Row],[FECHA DE COMPRA]])</f>
        <v>2012</v>
      </c>
      <c r="N539" t="s">
        <v>5919</v>
      </c>
    </row>
    <row r="540" spans="1:14" x14ac:dyDescent="0.3">
      <c r="A540">
        <v>537</v>
      </c>
      <c r="B540">
        <v>5</v>
      </c>
      <c r="C540" t="s">
        <v>8</v>
      </c>
      <c r="D540" t="s">
        <v>914</v>
      </c>
      <c r="E540" t="s">
        <v>2444</v>
      </c>
      <c r="F540" t="s">
        <v>2445</v>
      </c>
      <c r="G540" t="s">
        <v>655</v>
      </c>
      <c r="H540" t="s">
        <v>11</v>
      </c>
      <c r="I540" t="s">
        <v>660</v>
      </c>
      <c r="J540" t="s">
        <v>915</v>
      </c>
      <c r="K540" t="s">
        <v>662</v>
      </c>
      <c r="L540" s="12">
        <v>41154</v>
      </c>
      <c r="M540">
        <f>+YEAR(TListado[[#This Row],[FECHA DE COMPRA]])</f>
        <v>2012</v>
      </c>
      <c r="N540" t="s">
        <v>5919</v>
      </c>
    </row>
    <row r="541" spans="1:14" x14ac:dyDescent="0.3">
      <c r="A541">
        <v>538</v>
      </c>
      <c r="B541">
        <v>5</v>
      </c>
      <c r="C541" t="s">
        <v>8</v>
      </c>
      <c r="D541" t="s">
        <v>916</v>
      </c>
      <c r="E541" t="s">
        <v>2446</v>
      </c>
      <c r="F541" t="s">
        <v>2447</v>
      </c>
      <c r="G541" t="s">
        <v>655</v>
      </c>
      <c r="H541" t="s">
        <v>11</v>
      </c>
      <c r="I541" t="s">
        <v>656</v>
      </c>
      <c r="J541" t="s">
        <v>917</v>
      </c>
      <c r="K541" t="s">
        <v>724</v>
      </c>
      <c r="L541" s="12">
        <v>41562</v>
      </c>
      <c r="M541">
        <f>+YEAR(TListado[[#This Row],[FECHA DE COMPRA]])</f>
        <v>2013</v>
      </c>
      <c r="N541" t="s">
        <v>5919</v>
      </c>
    </row>
    <row r="542" spans="1:14" x14ac:dyDescent="0.3">
      <c r="A542">
        <v>539</v>
      </c>
      <c r="B542">
        <v>5</v>
      </c>
      <c r="C542" t="s">
        <v>8</v>
      </c>
      <c r="D542" t="s">
        <v>918</v>
      </c>
      <c r="E542" t="s">
        <v>2448</v>
      </c>
      <c r="F542" t="s">
        <v>2449</v>
      </c>
      <c r="G542" t="s">
        <v>655</v>
      </c>
      <c r="H542" t="s">
        <v>11</v>
      </c>
      <c r="I542" t="s">
        <v>660</v>
      </c>
      <c r="J542" t="s">
        <v>919</v>
      </c>
      <c r="K542" t="s">
        <v>691</v>
      </c>
      <c r="L542" s="12">
        <v>41147</v>
      </c>
      <c r="M542">
        <f>+YEAR(TListado[[#This Row],[FECHA DE COMPRA]])</f>
        <v>2012</v>
      </c>
      <c r="N542" t="s">
        <v>5919</v>
      </c>
    </row>
    <row r="543" spans="1:14" x14ac:dyDescent="0.3">
      <c r="A543">
        <v>540</v>
      </c>
      <c r="B543">
        <v>5</v>
      </c>
      <c r="C543" t="s">
        <v>8</v>
      </c>
      <c r="D543" t="s">
        <v>920</v>
      </c>
      <c r="E543" t="s">
        <v>2450</v>
      </c>
      <c r="F543" t="s">
        <v>2451</v>
      </c>
      <c r="G543" t="s">
        <v>655</v>
      </c>
      <c r="H543" t="s">
        <v>11</v>
      </c>
      <c r="I543" t="s">
        <v>656</v>
      </c>
      <c r="J543" t="s">
        <v>921</v>
      </c>
      <c r="K543" t="s">
        <v>658</v>
      </c>
      <c r="L543" s="12">
        <v>41562</v>
      </c>
      <c r="M543">
        <f>+YEAR(TListado[[#This Row],[FECHA DE COMPRA]])</f>
        <v>2013</v>
      </c>
      <c r="N543" t="s">
        <v>5919</v>
      </c>
    </row>
    <row r="544" spans="1:14" x14ac:dyDescent="0.3">
      <c r="A544">
        <v>541</v>
      </c>
      <c r="B544">
        <v>5</v>
      </c>
      <c r="C544" t="s">
        <v>8</v>
      </c>
      <c r="D544" t="s">
        <v>922</v>
      </c>
      <c r="E544" t="s">
        <v>2452</v>
      </c>
      <c r="F544" t="s">
        <v>2453</v>
      </c>
      <c r="G544" t="s">
        <v>655</v>
      </c>
      <c r="H544" t="s">
        <v>11</v>
      </c>
      <c r="I544" t="s">
        <v>660</v>
      </c>
      <c r="J544" t="s">
        <v>923</v>
      </c>
      <c r="K544" t="s">
        <v>662</v>
      </c>
      <c r="L544" s="12">
        <v>41154</v>
      </c>
      <c r="M544">
        <f>+YEAR(TListado[[#This Row],[FECHA DE COMPRA]])</f>
        <v>2012</v>
      </c>
      <c r="N544" t="s">
        <v>5919</v>
      </c>
    </row>
    <row r="545" spans="1:14" x14ac:dyDescent="0.3">
      <c r="A545">
        <v>542</v>
      </c>
      <c r="B545">
        <v>5</v>
      </c>
      <c r="C545" t="s">
        <v>8</v>
      </c>
      <c r="D545" t="s">
        <v>924</v>
      </c>
      <c r="E545" t="s">
        <v>2454</v>
      </c>
      <c r="F545" t="s">
        <v>2455</v>
      </c>
      <c r="G545" t="s">
        <v>655</v>
      </c>
      <c r="H545" t="s">
        <v>11</v>
      </c>
      <c r="I545" t="s">
        <v>660</v>
      </c>
      <c r="J545" t="s">
        <v>925</v>
      </c>
      <c r="K545" t="s">
        <v>691</v>
      </c>
      <c r="L545" s="12">
        <v>41147</v>
      </c>
      <c r="M545">
        <f>+YEAR(TListado[[#This Row],[FECHA DE COMPRA]])</f>
        <v>2012</v>
      </c>
      <c r="N545" t="s">
        <v>5919</v>
      </c>
    </row>
    <row r="546" spans="1:14" x14ac:dyDescent="0.3">
      <c r="A546">
        <v>543</v>
      </c>
      <c r="B546">
        <v>5</v>
      </c>
      <c r="C546" t="s">
        <v>8</v>
      </c>
      <c r="D546" t="s">
        <v>926</v>
      </c>
      <c r="E546" t="s">
        <v>2456</v>
      </c>
      <c r="F546" t="s">
        <v>2457</v>
      </c>
      <c r="G546" t="s">
        <v>655</v>
      </c>
      <c r="H546" t="s">
        <v>254</v>
      </c>
      <c r="I546" t="s">
        <v>680</v>
      </c>
      <c r="J546" t="s">
        <v>927</v>
      </c>
      <c r="K546" t="s">
        <v>283</v>
      </c>
      <c r="L546" s="12">
        <v>40870</v>
      </c>
      <c r="M546">
        <f>+YEAR(TListado[[#This Row],[FECHA DE COMPRA]])</f>
        <v>2011</v>
      </c>
      <c r="N546" t="s">
        <v>5919</v>
      </c>
    </row>
    <row r="547" spans="1:14" x14ac:dyDescent="0.3">
      <c r="A547">
        <v>544</v>
      </c>
      <c r="B547">
        <v>5</v>
      </c>
      <c r="C547" t="s">
        <v>8</v>
      </c>
      <c r="D547" t="s">
        <v>928</v>
      </c>
      <c r="E547" t="s">
        <v>2458</v>
      </c>
      <c r="F547" t="s">
        <v>2459</v>
      </c>
      <c r="G547" t="s">
        <v>655</v>
      </c>
      <c r="H547" t="s">
        <v>11</v>
      </c>
      <c r="I547" t="s">
        <v>660</v>
      </c>
      <c r="J547" t="s">
        <v>929</v>
      </c>
      <c r="K547" t="s">
        <v>691</v>
      </c>
      <c r="L547" s="12">
        <v>41147</v>
      </c>
      <c r="M547">
        <f>+YEAR(TListado[[#This Row],[FECHA DE COMPRA]])</f>
        <v>2012</v>
      </c>
      <c r="N547" t="s">
        <v>5919</v>
      </c>
    </row>
    <row r="548" spans="1:14" x14ac:dyDescent="0.3">
      <c r="A548">
        <v>545</v>
      </c>
      <c r="B548">
        <v>5</v>
      </c>
      <c r="C548" t="s">
        <v>8</v>
      </c>
      <c r="D548" t="s">
        <v>930</v>
      </c>
      <c r="E548" t="s">
        <v>2460</v>
      </c>
      <c r="F548" t="s">
        <v>2461</v>
      </c>
      <c r="G548" t="s">
        <v>655</v>
      </c>
      <c r="H548" t="s">
        <v>11</v>
      </c>
      <c r="I548" t="s">
        <v>660</v>
      </c>
      <c r="J548" t="s">
        <v>931</v>
      </c>
      <c r="K548" t="s">
        <v>662</v>
      </c>
      <c r="L548" s="12">
        <v>41155</v>
      </c>
      <c r="M548">
        <f>+YEAR(TListado[[#This Row],[FECHA DE COMPRA]])</f>
        <v>2012</v>
      </c>
      <c r="N548" t="s">
        <v>5919</v>
      </c>
    </row>
    <row r="549" spans="1:14" x14ac:dyDescent="0.3">
      <c r="A549">
        <v>546</v>
      </c>
      <c r="B549">
        <v>5</v>
      </c>
      <c r="C549" t="s">
        <v>8</v>
      </c>
      <c r="D549" t="s">
        <v>932</v>
      </c>
      <c r="E549" t="s">
        <v>2462</v>
      </c>
      <c r="F549" t="s">
        <v>2463</v>
      </c>
      <c r="G549" t="s">
        <v>655</v>
      </c>
      <c r="H549" t="s">
        <v>11</v>
      </c>
      <c r="I549" t="s">
        <v>660</v>
      </c>
      <c r="J549" t="s">
        <v>933</v>
      </c>
      <c r="K549" t="s">
        <v>662</v>
      </c>
      <c r="L549" s="12">
        <v>41154</v>
      </c>
      <c r="M549">
        <f>+YEAR(TListado[[#This Row],[FECHA DE COMPRA]])</f>
        <v>2012</v>
      </c>
      <c r="N549" t="s">
        <v>5919</v>
      </c>
    </row>
    <row r="550" spans="1:14" x14ac:dyDescent="0.3">
      <c r="A550">
        <v>547</v>
      </c>
      <c r="B550">
        <v>5</v>
      </c>
      <c r="C550" t="s">
        <v>8</v>
      </c>
      <c r="D550" t="s">
        <v>934</v>
      </c>
      <c r="E550" t="s">
        <v>2464</v>
      </c>
      <c r="F550" t="s">
        <v>2465</v>
      </c>
      <c r="G550" t="s">
        <v>655</v>
      </c>
      <c r="H550" t="s">
        <v>254</v>
      </c>
      <c r="I550" t="s">
        <v>680</v>
      </c>
      <c r="J550" t="s">
        <v>935</v>
      </c>
      <c r="K550" t="s">
        <v>824</v>
      </c>
      <c r="L550" s="12">
        <v>40836</v>
      </c>
      <c r="M550">
        <f>+YEAR(TListado[[#This Row],[FECHA DE COMPRA]])</f>
        <v>2011</v>
      </c>
      <c r="N550" t="s">
        <v>5919</v>
      </c>
    </row>
    <row r="551" spans="1:14" x14ac:dyDescent="0.3">
      <c r="A551">
        <v>548</v>
      </c>
      <c r="B551">
        <v>5</v>
      </c>
      <c r="C551" t="s">
        <v>8</v>
      </c>
      <c r="D551" t="s">
        <v>936</v>
      </c>
      <c r="E551" t="s">
        <v>2466</v>
      </c>
      <c r="F551" t="s">
        <v>2467</v>
      </c>
      <c r="G551" t="s">
        <v>655</v>
      </c>
      <c r="H551" t="s">
        <v>11</v>
      </c>
      <c r="I551" t="s">
        <v>656</v>
      </c>
      <c r="J551" t="s">
        <v>937</v>
      </c>
      <c r="K551" t="s">
        <v>696</v>
      </c>
      <c r="L551" s="12">
        <v>41626</v>
      </c>
      <c r="M551">
        <f>+YEAR(TListado[[#This Row],[FECHA DE COMPRA]])</f>
        <v>2013</v>
      </c>
      <c r="N551" t="s">
        <v>5919</v>
      </c>
    </row>
    <row r="552" spans="1:14" x14ac:dyDescent="0.3">
      <c r="A552">
        <v>549</v>
      </c>
      <c r="B552">
        <v>5</v>
      </c>
      <c r="C552" t="s">
        <v>8</v>
      </c>
      <c r="D552" t="s">
        <v>938</v>
      </c>
      <c r="E552" t="s">
        <v>2468</v>
      </c>
      <c r="F552" t="s">
        <v>2469</v>
      </c>
      <c r="G552" t="s">
        <v>655</v>
      </c>
      <c r="H552" t="s">
        <v>11</v>
      </c>
      <c r="I552" t="s">
        <v>656</v>
      </c>
      <c r="J552" t="s">
        <v>939</v>
      </c>
      <c r="K552" t="s">
        <v>658</v>
      </c>
      <c r="L552" s="12">
        <v>41562</v>
      </c>
      <c r="M552">
        <f>+YEAR(TListado[[#This Row],[FECHA DE COMPRA]])</f>
        <v>2013</v>
      </c>
      <c r="N552" t="s">
        <v>5919</v>
      </c>
    </row>
    <row r="553" spans="1:14" x14ac:dyDescent="0.3">
      <c r="A553">
        <v>550</v>
      </c>
      <c r="B553">
        <v>5</v>
      </c>
      <c r="C553" t="s">
        <v>8</v>
      </c>
      <c r="D553" t="s">
        <v>940</v>
      </c>
      <c r="E553" t="s">
        <v>2470</v>
      </c>
      <c r="F553" t="s">
        <v>2471</v>
      </c>
      <c r="G553" t="s">
        <v>655</v>
      </c>
      <c r="H553" t="s">
        <v>11</v>
      </c>
      <c r="I553" t="s">
        <v>656</v>
      </c>
      <c r="J553" t="s">
        <v>941</v>
      </c>
      <c r="K553" t="s">
        <v>658</v>
      </c>
      <c r="L553" s="12">
        <v>41562</v>
      </c>
      <c r="M553">
        <f>+YEAR(TListado[[#This Row],[FECHA DE COMPRA]])</f>
        <v>2013</v>
      </c>
      <c r="N553" t="s">
        <v>5919</v>
      </c>
    </row>
    <row r="554" spans="1:14" x14ac:dyDescent="0.3">
      <c r="A554">
        <v>551</v>
      </c>
      <c r="B554">
        <v>5</v>
      </c>
      <c r="C554" t="s">
        <v>8</v>
      </c>
      <c r="D554" t="s">
        <v>942</v>
      </c>
      <c r="E554" t="s">
        <v>2472</v>
      </c>
      <c r="F554" t="s">
        <v>2473</v>
      </c>
      <c r="G554" t="s">
        <v>655</v>
      </c>
      <c r="H554" t="s">
        <v>328</v>
      </c>
      <c r="I554" t="s">
        <v>687</v>
      </c>
      <c r="J554" t="s">
        <v>943</v>
      </c>
      <c r="K554" t="s">
        <v>331</v>
      </c>
      <c r="L554" s="12">
        <v>40480</v>
      </c>
      <c r="M554">
        <f>+YEAR(TListado[[#This Row],[FECHA DE COMPRA]])</f>
        <v>2010</v>
      </c>
      <c r="N554" t="s">
        <v>5919</v>
      </c>
    </row>
    <row r="555" spans="1:14" x14ac:dyDescent="0.3">
      <c r="A555">
        <v>552</v>
      </c>
      <c r="B555">
        <v>5</v>
      </c>
      <c r="C555" t="s">
        <v>8</v>
      </c>
      <c r="D555" t="s">
        <v>944</v>
      </c>
      <c r="E555" t="s">
        <v>2474</v>
      </c>
      <c r="F555" t="s">
        <v>2475</v>
      </c>
      <c r="G555" t="s">
        <v>655</v>
      </c>
      <c r="H555" t="s">
        <v>254</v>
      </c>
      <c r="I555" t="s">
        <v>945</v>
      </c>
      <c r="J555" t="s">
        <v>946</v>
      </c>
      <c r="K555" t="s">
        <v>947</v>
      </c>
      <c r="L555" s="12">
        <v>41596</v>
      </c>
      <c r="M555">
        <f>+YEAR(TListado[[#This Row],[FECHA DE COMPRA]])</f>
        <v>2013</v>
      </c>
      <c r="N555" t="s">
        <v>5919</v>
      </c>
    </row>
    <row r="556" spans="1:14" x14ac:dyDescent="0.3">
      <c r="A556">
        <v>553</v>
      </c>
      <c r="B556">
        <v>5</v>
      </c>
      <c r="C556" t="s">
        <v>8</v>
      </c>
      <c r="D556" t="s">
        <v>948</v>
      </c>
      <c r="E556" t="s">
        <v>2476</v>
      </c>
      <c r="F556" t="s">
        <v>2477</v>
      </c>
      <c r="G556" t="s">
        <v>655</v>
      </c>
      <c r="H556" t="s">
        <v>11</v>
      </c>
      <c r="I556" t="s">
        <v>656</v>
      </c>
      <c r="J556" t="s">
        <v>949</v>
      </c>
      <c r="K556" t="s">
        <v>658</v>
      </c>
      <c r="L556" s="12">
        <v>41563</v>
      </c>
      <c r="M556">
        <f>+YEAR(TListado[[#This Row],[FECHA DE COMPRA]])</f>
        <v>2013</v>
      </c>
      <c r="N556" t="s">
        <v>5919</v>
      </c>
    </row>
    <row r="557" spans="1:14" x14ac:dyDescent="0.3">
      <c r="A557">
        <v>554</v>
      </c>
      <c r="B557">
        <v>5</v>
      </c>
      <c r="C557" t="s">
        <v>8</v>
      </c>
      <c r="D557" t="s">
        <v>950</v>
      </c>
      <c r="E557" t="s">
        <v>2478</v>
      </c>
      <c r="F557" t="s">
        <v>2479</v>
      </c>
      <c r="G557" t="s">
        <v>655</v>
      </c>
      <c r="H557" t="s">
        <v>11</v>
      </c>
      <c r="I557" t="s">
        <v>660</v>
      </c>
      <c r="J557" t="s">
        <v>951</v>
      </c>
      <c r="K557" t="s">
        <v>662</v>
      </c>
      <c r="L557" s="12">
        <v>41155</v>
      </c>
      <c r="M557">
        <f>+YEAR(TListado[[#This Row],[FECHA DE COMPRA]])</f>
        <v>2012</v>
      </c>
      <c r="N557" t="s">
        <v>5919</v>
      </c>
    </row>
    <row r="558" spans="1:14" x14ac:dyDescent="0.3">
      <c r="A558">
        <v>555</v>
      </c>
      <c r="B558">
        <v>5</v>
      </c>
      <c r="C558" t="s">
        <v>8</v>
      </c>
      <c r="D558" t="s">
        <v>952</v>
      </c>
      <c r="E558" t="s">
        <v>2480</v>
      </c>
      <c r="F558" t="s">
        <v>2481</v>
      </c>
      <c r="G558" t="s">
        <v>655</v>
      </c>
      <c r="H558" t="s">
        <v>11</v>
      </c>
      <c r="I558" t="s">
        <v>660</v>
      </c>
      <c r="J558" t="s">
        <v>953</v>
      </c>
      <c r="K558" t="s">
        <v>662</v>
      </c>
      <c r="L558" s="12">
        <v>41154</v>
      </c>
      <c r="M558">
        <f>+YEAR(TListado[[#This Row],[FECHA DE COMPRA]])</f>
        <v>2012</v>
      </c>
      <c r="N558" t="s">
        <v>5919</v>
      </c>
    </row>
    <row r="559" spans="1:14" x14ac:dyDescent="0.3">
      <c r="A559">
        <v>556</v>
      </c>
      <c r="B559">
        <v>5</v>
      </c>
      <c r="C559" t="s">
        <v>8</v>
      </c>
      <c r="D559" t="s">
        <v>954</v>
      </c>
      <c r="E559" t="s">
        <v>2482</v>
      </c>
      <c r="F559" t="s">
        <v>2483</v>
      </c>
      <c r="G559" t="s">
        <v>655</v>
      </c>
      <c r="H559" t="s">
        <v>11</v>
      </c>
      <c r="I559" t="s">
        <v>656</v>
      </c>
      <c r="J559" t="s">
        <v>955</v>
      </c>
      <c r="K559" t="s">
        <v>658</v>
      </c>
      <c r="L559" s="12">
        <v>41562</v>
      </c>
      <c r="M559">
        <f>+YEAR(TListado[[#This Row],[FECHA DE COMPRA]])</f>
        <v>2013</v>
      </c>
      <c r="N559" t="s">
        <v>5919</v>
      </c>
    </row>
    <row r="560" spans="1:14" x14ac:dyDescent="0.3">
      <c r="A560">
        <v>557</v>
      </c>
      <c r="B560">
        <v>5</v>
      </c>
      <c r="C560" t="s">
        <v>8</v>
      </c>
      <c r="D560" t="s">
        <v>956</v>
      </c>
      <c r="E560" t="s">
        <v>2484</v>
      </c>
      <c r="F560" t="s">
        <v>2485</v>
      </c>
      <c r="G560" t="s">
        <v>655</v>
      </c>
      <c r="H560" t="s">
        <v>11</v>
      </c>
      <c r="I560" t="s">
        <v>660</v>
      </c>
      <c r="J560" t="s">
        <v>957</v>
      </c>
      <c r="K560" t="s">
        <v>897</v>
      </c>
      <c r="L560" s="12">
        <v>41239</v>
      </c>
      <c r="M560">
        <f>+YEAR(TListado[[#This Row],[FECHA DE COMPRA]])</f>
        <v>2012</v>
      </c>
      <c r="N560" t="s">
        <v>5919</v>
      </c>
    </row>
    <row r="561" spans="1:14" x14ac:dyDescent="0.3">
      <c r="A561">
        <v>558</v>
      </c>
      <c r="B561">
        <v>5</v>
      </c>
      <c r="C561" t="s">
        <v>8</v>
      </c>
      <c r="D561" t="s">
        <v>958</v>
      </c>
      <c r="E561" t="s">
        <v>2486</v>
      </c>
      <c r="F561" t="s">
        <v>2487</v>
      </c>
      <c r="G561" t="s">
        <v>655</v>
      </c>
      <c r="H561" t="s">
        <v>11</v>
      </c>
      <c r="I561" t="s">
        <v>660</v>
      </c>
      <c r="J561" t="s">
        <v>959</v>
      </c>
      <c r="K561" t="s">
        <v>691</v>
      </c>
      <c r="L561" s="12">
        <v>41148</v>
      </c>
      <c r="M561">
        <f>+YEAR(TListado[[#This Row],[FECHA DE COMPRA]])</f>
        <v>2012</v>
      </c>
      <c r="N561" t="s">
        <v>5919</v>
      </c>
    </row>
    <row r="562" spans="1:14" x14ac:dyDescent="0.3">
      <c r="A562">
        <v>559</v>
      </c>
      <c r="B562">
        <v>5</v>
      </c>
      <c r="C562" t="s">
        <v>8</v>
      </c>
      <c r="D562" t="s">
        <v>960</v>
      </c>
      <c r="E562" t="s">
        <v>2488</v>
      </c>
      <c r="F562" t="s">
        <v>2489</v>
      </c>
      <c r="G562" t="s">
        <v>655</v>
      </c>
      <c r="H562" t="s">
        <v>11</v>
      </c>
      <c r="I562" t="s">
        <v>660</v>
      </c>
      <c r="J562" t="s">
        <v>961</v>
      </c>
      <c r="K562" t="s">
        <v>691</v>
      </c>
      <c r="L562" s="12">
        <v>41147</v>
      </c>
      <c r="M562">
        <f>+YEAR(TListado[[#This Row],[FECHA DE COMPRA]])</f>
        <v>2012</v>
      </c>
      <c r="N562" t="s">
        <v>5919</v>
      </c>
    </row>
    <row r="563" spans="1:14" x14ac:dyDescent="0.3">
      <c r="A563">
        <v>560</v>
      </c>
      <c r="B563">
        <v>5</v>
      </c>
      <c r="C563" t="s">
        <v>8</v>
      </c>
      <c r="D563" t="s">
        <v>962</v>
      </c>
      <c r="E563" t="s">
        <v>2490</v>
      </c>
      <c r="F563" t="s">
        <v>2491</v>
      </c>
      <c r="G563" t="s">
        <v>655</v>
      </c>
      <c r="H563" t="s">
        <v>11</v>
      </c>
      <c r="I563" t="s">
        <v>660</v>
      </c>
      <c r="J563" t="s">
        <v>963</v>
      </c>
      <c r="K563" t="s">
        <v>662</v>
      </c>
      <c r="L563" s="12">
        <v>41155</v>
      </c>
      <c r="M563">
        <f>+YEAR(TListado[[#This Row],[FECHA DE COMPRA]])</f>
        <v>2012</v>
      </c>
      <c r="N563" t="s">
        <v>5919</v>
      </c>
    </row>
    <row r="564" spans="1:14" x14ac:dyDescent="0.3">
      <c r="A564">
        <v>561</v>
      </c>
      <c r="B564">
        <v>5</v>
      </c>
      <c r="C564" t="s">
        <v>8</v>
      </c>
      <c r="D564" t="s">
        <v>964</v>
      </c>
      <c r="E564" t="s">
        <v>2492</v>
      </c>
      <c r="F564" t="s">
        <v>2493</v>
      </c>
      <c r="G564" t="s">
        <v>655</v>
      </c>
      <c r="H564" t="s">
        <v>11</v>
      </c>
      <c r="I564" t="s">
        <v>660</v>
      </c>
      <c r="J564" t="s">
        <v>965</v>
      </c>
      <c r="K564" t="s">
        <v>691</v>
      </c>
      <c r="L564" s="12">
        <v>41148</v>
      </c>
      <c r="M564">
        <f>+YEAR(TListado[[#This Row],[FECHA DE COMPRA]])</f>
        <v>2012</v>
      </c>
      <c r="N564" t="s">
        <v>5919</v>
      </c>
    </row>
    <row r="565" spans="1:14" x14ac:dyDescent="0.3">
      <c r="A565">
        <v>562</v>
      </c>
      <c r="B565">
        <v>5</v>
      </c>
      <c r="C565" t="s">
        <v>8</v>
      </c>
      <c r="D565" t="s">
        <v>966</v>
      </c>
      <c r="E565" t="s">
        <v>2494</v>
      </c>
      <c r="F565" t="s">
        <v>2495</v>
      </c>
      <c r="G565" t="s">
        <v>655</v>
      </c>
      <c r="H565" t="s">
        <v>11</v>
      </c>
      <c r="I565" t="s">
        <v>660</v>
      </c>
      <c r="J565" t="s">
        <v>967</v>
      </c>
      <c r="K565" t="s">
        <v>662</v>
      </c>
      <c r="L565" s="12">
        <v>41155</v>
      </c>
      <c r="M565">
        <f>+YEAR(TListado[[#This Row],[FECHA DE COMPRA]])</f>
        <v>2012</v>
      </c>
      <c r="N565" t="s">
        <v>5919</v>
      </c>
    </row>
    <row r="566" spans="1:14" x14ac:dyDescent="0.3">
      <c r="A566">
        <v>563</v>
      </c>
      <c r="B566">
        <v>5</v>
      </c>
      <c r="C566" t="s">
        <v>8</v>
      </c>
      <c r="D566" t="s">
        <v>968</v>
      </c>
      <c r="E566" t="s">
        <v>2496</v>
      </c>
      <c r="F566" t="s">
        <v>2497</v>
      </c>
      <c r="G566" t="s">
        <v>655</v>
      </c>
      <c r="H566" t="s">
        <v>11</v>
      </c>
      <c r="I566" t="s">
        <v>660</v>
      </c>
      <c r="J566" t="s">
        <v>969</v>
      </c>
      <c r="K566" t="s">
        <v>691</v>
      </c>
      <c r="L566" s="12">
        <v>41148</v>
      </c>
      <c r="M566">
        <f>+YEAR(TListado[[#This Row],[FECHA DE COMPRA]])</f>
        <v>2012</v>
      </c>
      <c r="N566" t="s">
        <v>5919</v>
      </c>
    </row>
    <row r="567" spans="1:14" x14ac:dyDescent="0.3">
      <c r="A567">
        <v>564</v>
      </c>
      <c r="B567">
        <v>5</v>
      </c>
      <c r="C567" t="s">
        <v>8</v>
      </c>
      <c r="D567" t="s">
        <v>970</v>
      </c>
      <c r="E567" t="s">
        <v>2498</v>
      </c>
      <c r="F567" t="s">
        <v>2499</v>
      </c>
      <c r="G567" t="s">
        <v>655</v>
      </c>
      <c r="H567" t="s">
        <v>328</v>
      </c>
      <c r="I567" t="s">
        <v>687</v>
      </c>
      <c r="J567" t="s">
        <v>971</v>
      </c>
      <c r="K567" t="s">
        <v>331</v>
      </c>
      <c r="L567" s="12">
        <v>40480</v>
      </c>
      <c r="M567">
        <f>+YEAR(TListado[[#This Row],[FECHA DE COMPRA]])</f>
        <v>2010</v>
      </c>
      <c r="N567" t="s">
        <v>5919</v>
      </c>
    </row>
    <row r="568" spans="1:14" x14ac:dyDescent="0.3">
      <c r="A568">
        <v>565</v>
      </c>
      <c r="B568">
        <v>5</v>
      </c>
      <c r="C568" t="s">
        <v>8</v>
      </c>
      <c r="D568" t="s">
        <v>972</v>
      </c>
      <c r="E568" t="s">
        <v>2500</v>
      </c>
      <c r="F568" t="s">
        <v>2501</v>
      </c>
      <c r="G568" t="s">
        <v>655</v>
      </c>
      <c r="H568" t="s">
        <v>11</v>
      </c>
      <c r="I568" t="s">
        <v>660</v>
      </c>
      <c r="J568" t="s">
        <v>973</v>
      </c>
      <c r="K568" t="s">
        <v>662</v>
      </c>
      <c r="L568" s="12">
        <v>41155</v>
      </c>
      <c r="M568">
        <f>+YEAR(TListado[[#This Row],[FECHA DE COMPRA]])</f>
        <v>2012</v>
      </c>
      <c r="N568" t="s">
        <v>5919</v>
      </c>
    </row>
    <row r="569" spans="1:14" x14ac:dyDescent="0.3">
      <c r="A569">
        <v>566</v>
      </c>
      <c r="B569">
        <v>5</v>
      </c>
      <c r="C569" t="s">
        <v>8</v>
      </c>
      <c r="D569" t="s">
        <v>974</v>
      </c>
      <c r="F569" t="s">
        <v>2502</v>
      </c>
      <c r="G569" t="s">
        <v>655</v>
      </c>
      <c r="H569" t="s">
        <v>328</v>
      </c>
      <c r="I569" t="s">
        <v>687</v>
      </c>
      <c r="J569" t="s">
        <v>975</v>
      </c>
      <c r="K569" t="s">
        <v>331</v>
      </c>
      <c r="L569" s="12">
        <v>40480</v>
      </c>
      <c r="M569">
        <f>+YEAR(TListado[[#This Row],[FECHA DE COMPRA]])</f>
        <v>2010</v>
      </c>
      <c r="N569" t="s">
        <v>5919</v>
      </c>
    </row>
    <row r="570" spans="1:14" x14ac:dyDescent="0.3">
      <c r="A570">
        <v>567</v>
      </c>
      <c r="B570">
        <v>5</v>
      </c>
      <c r="C570" t="s">
        <v>8</v>
      </c>
      <c r="D570" t="s">
        <v>976</v>
      </c>
      <c r="E570" t="s">
        <v>2503</v>
      </c>
      <c r="F570" t="s">
        <v>2504</v>
      </c>
      <c r="G570" t="s">
        <v>655</v>
      </c>
      <c r="H570" t="s">
        <v>11</v>
      </c>
      <c r="I570" t="s">
        <v>656</v>
      </c>
      <c r="J570" t="s">
        <v>977</v>
      </c>
      <c r="K570" t="s">
        <v>658</v>
      </c>
      <c r="L570" s="12">
        <v>41563</v>
      </c>
      <c r="M570">
        <f>+YEAR(TListado[[#This Row],[FECHA DE COMPRA]])</f>
        <v>2013</v>
      </c>
      <c r="N570" t="s">
        <v>5919</v>
      </c>
    </row>
    <row r="571" spans="1:14" x14ac:dyDescent="0.3">
      <c r="A571">
        <v>568</v>
      </c>
      <c r="B571">
        <v>5</v>
      </c>
      <c r="C571" t="s">
        <v>8</v>
      </c>
      <c r="D571" t="s">
        <v>978</v>
      </c>
      <c r="E571" t="s">
        <v>2505</v>
      </c>
      <c r="F571" t="s">
        <v>2506</v>
      </c>
      <c r="G571" t="s">
        <v>655</v>
      </c>
      <c r="H571" t="s">
        <v>11</v>
      </c>
      <c r="I571" t="s">
        <v>656</v>
      </c>
      <c r="J571" t="s">
        <v>979</v>
      </c>
      <c r="K571" t="s">
        <v>705</v>
      </c>
      <c r="L571" s="12">
        <v>41563</v>
      </c>
      <c r="M571">
        <f>+YEAR(TListado[[#This Row],[FECHA DE COMPRA]])</f>
        <v>2013</v>
      </c>
      <c r="N571" t="s">
        <v>5919</v>
      </c>
    </row>
    <row r="572" spans="1:14" x14ac:dyDescent="0.3">
      <c r="A572">
        <v>569</v>
      </c>
      <c r="B572">
        <v>5</v>
      </c>
      <c r="C572" t="s">
        <v>8</v>
      </c>
      <c r="D572" t="s">
        <v>980</v>
      </c>
      <c r="F572" t="s">
        <v>2507</v>
      </c>
      <c r="G572" t="s">
        <v>655</v>
      </c>
      <c r="H572" t="s">
        <v>328</v>
      </c>
      <c r="I572" t="s">
        <v>687</v>
      </c>
      <c r="J572" t="s">
        <v>981</v>
      </c>
      <c r="K572" t="s">
        <v>331</v>
      </c>
      <c r="L572" s="12">
        <v>40480</v>
      </c>
      <c r="M572">
        <f>+YEAR(TListado[[#This Row],[FECHA DE COMPRA]])</f>
        <v>2010</v>
      </c>
      <c r="N572" t="s">
        <v>5919</v>
      </c>
    </row>
    <row r="573" spans="1:14" x14ac:dyDescent="0.3">
      <c r="A573">
        <v>570</v>
      </c>
      <c r="B573">
        <v>5</v>
      </c>
      <c r="C573" t="s">
        <v>8</v>
      </c>
      <c r="D573" t="s">
        <v>982</v>
      </c>
      <c r="E573" t="s">
        <v>2508</v>
      </c>
      <c r="F573" t="s">
        <v>2509</v>
      </c>
      <c r="G573" t="s">
        <v>655</v>
      </c>
      <c r="H573" t="s">
        <v>254</v>
      </c>
      <c r="I573" t="s">
        <v>854</v>
      </c>
      <c r="J573" t="s">
        <v>983</v>
      </c>
      <c r="K573" t="s">
        <v>984</v>
      </c>
      <c r="L573" s="12">
        <v>40070</v>
      </c>
      <c r="M573">
        <f>+YEAR(TListado[[#This Row],[FECHA DE COMPRA]])</f>
        <v>2009</v>
      </c>
      <c r="N573" t="s">
        <v>5919</v>
      </c>
    </row>
    <row r="574" spans="1:14" x14ac:dyDescent="0.3">
      <c r="A574">
        <v>571</v>
      </c>
      <c r="B574">
        <v>5</v>
      </c>
      <c r="C574" t="s">
        <v>8</v>
      </c>
      <c r="D574" t="s">
        <v>985</v>
      </c>
      <c r="E574" t="s">
        <v>2510</v>
      </c>
      <c r="F574" t="s">
        <v>2511</v>
      </c>
      <c r="G574" t="s">
        <v>655</v>
      </c>
      <c r="H574" t="s">
        <v>328</v>
      </c>
      <c r="I574" t="s">
        <v>687</v>
      </c>
      <c r="J574" t="s">
        <v>986</v>
      </c>
      <c r="K574" t="s">
        <v>331</v>
      </c>
      <c r="L574" s="12">
        <v>40480</v>
      </c>
      <c r="M574">
        <f>+YEAR(TListado[[#This Row],[FECHA DE COMPRA]])</f>
        <v>2010</v>
      </c>
      <c r="N574" t="s">
        <v>5919</v>
      </c>
    </row>
    <row r="575" spans="1:14" x14ac:dyDescent="0.3">
      <c r="A575">
        <v>572</v>
      </c>
      <c r="B575">
        <v>5</v>
      </c>
      <c r="C575" t="s">
        <v>8</v>
      </c>
      <c r="D575" t="s">
        <v>987</v>
      </c>
      <c r="F575" t="s">
        <v>2512</v>
      </c>
      <c r="G575" t="s">
        <v>655</v>
      </c>
      <c r="H575" t="s">
        <v>328</v>
      </c>
      <c r="I575" t="s">
        <v>687</v>
      </c>
      <c r="J575" t="s">
        <v>988</v>
      </c>
      <c r="K575" t="s">
        <v>331</v>
      </c>
      <c r="L575" s="12">
        <v>40480</v>
      </c>
      <c r="M575">
        <f>+YEAR(TListado[[#This Row],[FECHA DE COMPRA]])</f>
        <v>2010</v>
      </c>
      <c r="N575" t="s">
        <v>5919</v>
      </c>
    </row>
    <row r="576" spans="1:14" x14ac:dyDescent="0.3">
      <c r="A576">
        <v>573</v>
      </c>
      <c r="B576">
        <v>5</v>
      </c>
      <c r="C576" t="s">
        <v>8</v>
      </c>
      <c r="D576" t="s">
        <v>989</v>
      </c>
      <c r="E576" t="s">
        <v>2513</v>
      </c>
      <c r="F576" t="s">
        <v>2514</v>
      </c>
      <c r="G576" t="s">
        <v>655</v>
      </c>
      <c r="H576" t="s">
        <v>11</v>
      </c>
      <c r="I576" t="s">
        <v>660</v>
      </c>
      <c r="J576" t="s">
        <v>990</v>
      </c>
      <c r="K576" t="s">
        <v>691</v>
      </c>
      <c r="L576" s="12">
        <v>41148</v>
      </c>
      <c r="M576">
        <f>+YEAR(TListado[[#This Row],[FECHA DE COMPRA]])</f>
        <v>2012</v>
      </c>
      <c r="N576" t="s">
        <v>5919</v>
      </c>
    </row>
    <row r="577" spans="1:14" x14ac:dyDescent="0.3">
      <c r="A577">
        <v>574</v>
      </c>
      <c r="B577">
        <v>5</v>
      </c>
      <c r="C577" t="s">
        <v>8</v>
      </c>
      <c r="D577" t="s">
        <v>991</v>
      </c>
      <c r="E577" t="s">
        <v>2515</v>
      </c>
      <c r="F577" t="s">
        <v>2516</v>
      </c>
      <c r="G577" t="s">
        <v>655</v>
      </c>
      <c r="H577" t="s">
        <v>11</v>
      </c>
      <c r="I577" t="s">
        <v>656</v>
      </c>
      <c r="J577" t="s">
        <v>992</v>
      </c>
      <c r="K577" t="s">
        <v>705</v>
      </c>
      <c r="L577" s="12">
        <v>41563</v>
      </c>
      <c r="M577">
        <f>+YEAR(TListado[[#This Row],[FECHA DE COMPRA]])</f>
        <v>2013</v>
      </c>
      <c r="N577" t="s">
        <v>5919</v>
      </c>
    </row>
    <row r="578" spans="1:14" x14ac:dyDescent="0.3">
      <c r="A578">
        <v>575</v>
      </c>
      <c r="B578">
        <v>5</v>
      </c>
      <c r="C578" t="s">
        <v>8</v>
      </c>
      <c r="D578" t="s">
        <v>993</v>
      </c>
      <c r="E578" t="s">
        <v>2517</v>
      </c>
      <c r="F578" t="s">
        <v>2518</v>
      </c>
      <c r="G578" t="s">
        <v>655</v>
      </c>
      <c r="H578" t="s">
        <v>11</v>
      </c>
      <c r="I578" t="s">
        <v>660</v>
      </c>
      <c r="J578" t="s">
        <v>994</v>
      </c>
      <c r="K578" t="s">
        <v>662</v>
      </c>
      <c r="L578" s="12">
        <v>41155</v>
      </c>
      <c r="M578">
        <f>+YEAR(TListado[[#This Row],[FECHA DE COMPRA]])</f>
        <v>2012</v>
      </c>
      <c r="N578" t="s">
        <v>5919</v>
      </c>
    </row>
    <row r="579" spans="1:14" x14ac:dyDescent="0.3">
      <c r="A579">
        <v>576</v>
      </c>
      <c r="B579">
        <v>5</v>
      </c>
      <c r="C579" t="s">
        <v>8</v>
      </c>
      <c r="D579" t="s">
        <v>995</v>
      </c>
      <c r="E579" t="s">
        <v>2519</v>
      </c>
      <c r="F579" t="s">
        <v>2520</v>
      </c>
      <c r="G579" t="s">
        <v>655</v>
      </c>
      <c r="H579" t="s">
        <v>11</v>
      </c>
      <c r="I579" t="s">
        <v>660</v>
      </c>
      <c r="J579" t="s">
        <v>996</v>
      </c>
      <c r="K579" t="s">
        <v>662</v>
      </c>
      <c r="L579" s="12">
        <v>41155</v>
      </c>
      <c r="M579">
        <f>+YEAR(TListado[[#This Row],[FECHA DE COMPRA]])</f>
        <v>2012</v>
      </c>
      <c r="N579" t="s">
        <v>5919</v>
      </c>
    </row>
    <row r="580" spans="1:14" x14ac:dyDescent="0.3">
      <c r="A580">
        <v>577</v>
      </c>
      <c r="B580">
        <v>5</v>
      </c>
      <c r="C580" t="s">
        <v>8</v>
      </c>
      <c r="D580" t="s">
        <v>997</v>
      </c>
      <c r="E580" t="s">
        <v>2521</v>
      </c>
      <c r="F580" t="s">
        <v>2522</v>
      </c>
      <c r="G580" t="s">
        <v>655</v>
      </c>
      <c r="H580" t="s">
        <v>328</v>
      </c>
      <c r="I580" t="s">
        <v>687</v>
      </c>
      <c r="J580" t="s">
        <v>998</v>
      </c>
      <c r="K580" t="s">
        <v>331</v>
      </c>
      <c r="L580" s="12">
        <v>40480</v>
      </c>
      <c r="M580">
        <f>+YEAR(TListado[[#This Row],[FECHA DE COMPRA]])</f>
        <v>2010</v>
      </c>
      <c r="N580" t="s">
        <v>5919</v>
      </c>
    </row>
    <row r="581" spans="1:14" x14ac:dyDescent="0.3">
      <c r="A581">
        <v>578</v>
      </c>
      <c r="B581">
        <v>5</v>
      </c>
      <c r="C581" t="s">
        <v>8</v>
      </c>
      <c r="D581" t="s">
        <v>999</v>
      </c>
      <c r="E581" t="s">
        <v>2523</v>
      </c>
      <c r="F581" t="s">
        <v>2524</v>
      </c>
      <c r="G581" t="s">
        <v>655</v>
      </c>
      <c r="H581" t="s">
        <v>328</v>
      </c>
      <c r="I581" t="s">
        <v>687</v>
      </c>
      <c r="J581" t="s">
        <v>1000</v>
      </c>
      <c r="K581" t="s">
        <v>331</v>
      </c>
      <c r="L581" s="12">
        <v>40480</v>
      </c>
      <c r="M581">
        <f>+YEAR(TListado[[#This Row],[FECHA DE COMPRA]])</f>
        <v>2010</v>
      </c>
      <c r="N581" t="s">
        <v>5919</v>
      </c>
    </row>
    <row r="582" spans="1:14" x14ac:dyDescent="0.3">
      <c r="A582">
        <v>579</v>
      </c>
      <c r="B582">
        <v>5</v>
      </c>
      <c r="C582" t="s">
        <v>8</v>
      </c>
      <c r="D582" t="s">
        <v>1001</v>
      </c>
      <c r="E582" t="s">
        <v>2525</v>
      </c>
      <c r="F582" t="s">
        <v>2526</v>
      </c>
      <c r="G582" t="s">
        <v>655</v>
      </c>
      <c r="H582" t="s">
        <v>254</v>
      </c>
      <c r="I582" t="s">
        <v>680</v>
      </c>
      <c r="J582" t="s">
        <v>1002</v>
      </c>
      <c r="K582" t="s">
        <v>501</v>
      </c>
      <c r="L582" s="12">
        <v>40851</v>
      </c>
      <c r="M582">
        <f>+YEAR(TListado[[#This Row],[FECHA DE COMPRA]])</f>
        <v>2011</v>
      </c>
      <c r="N582" t="s">
        <v>5919</v>
      </c>
    </row>
    <row r="583" spans="1:14" x14ac:dyDescent="0.3">
      <c r="A583">
        <v>580</v>
      </c>
      <c r="B583">
        <v>5</v>
      </c>
      <c r="C583" t="s">
        <v>8</v>
      </c>
      <c r="D583" t="s">
        <v>1003</v>
      </c>
      <c r="E583" t="s">
        <v>2527</v>
      </c>
      <c r="F583" t="s">
        <v>2528</v>
      </c>
      <c r="G583" t="s">
        <v>655</v>
      </c>
      <c r="H583" t="s">
        <v>254</v>
      </c>
      <c r="I583" t="s">
        <v>680</v>
      </c>
      <c r="J583" t="s">
        <v>1004</v>
      </c>
      <c r="K583" t="s">
        <v>283</v>
      </c>
      <c r="L583" s="12">
        <v>40870</v>
      </c>
      <c r="M583">
        <f>+YEAR(TListado[[#This Row],[FECHA DE COMPRA]])</f>
        <v>2011</v>
      </c>
      <c r="N583" t="s">
        <v>5919</v>
      </c>
    </row>
    <row r="584" spans="1:14" x14ac:dyDescent="0.3">
      <c r="A584">
        <v>581</v>
      </c>
      <c r="B584">
        <v>5</v>
      </c>
      <c r="C584" t="s">
        <v>8</v>
      </c>
      <c r="D584" t="s">
        <v>1005</v>
      </c>
      <c r="E584" t="s">
        <v>2529</v>
      </c>
      <c r="F584" t="s">
        <v>2530</v>
      </c>
      <c r="G584" t="s">
        <v>655</v>
      </c>
      <c r="H584" t="s">
        <v>328</v>
      </c>
      <c r="I584" t="s">
        <v>687</v>
      </c>
      <c r="J584" t="s">
        <v>1006</v>
      </c>
      <c r="K584" t="s">
        <v>1007</v>
      </c>
      <c r="L584" s="12">
        <v>40547</v>
      </c>
      <c r="M584">
        <f>+YEAR(TListado[[#This Row],[FECHA DE COMPRA]])</f>
        <v>2011</v>
      </c>
      <c r="N584" t="s">
        <v>5919</v>
      </c>
    </row>
    <row r="585" spans="1:14" x14ac:dyDescent="0.3">
      <c r="A585">
        <v>582</v>
      </c>
      <c r="B585">
        <v>5</v>
      </c>
      <c r="C585" t="s">
        <v>8</v>
      </c>
      <c r="D585" t="s">
        <v>1008</v>
      </c>
      <c r="E585" t="s">
        <v>2531</v>
      </c>
      <c r="F585" t="s">
        <v>2532</v>
      </c>
      <c r="G585" t="s">
        <v>655</v>
      </c>
      <c r="H585" t="s">
        <v>11</v>
      </c>
      <c r="I585" t="s">
        <v>656</v>
      </c>
      <c r="J585" t="s">
        <v>1009</v>
      </c>
      <c r="K585" t="s">
        <v>658</v>
      </c>
      <c r="L585" s="12">
        <v>41563</v>
      </c>
      <c r="M585">
        <f>+YEAR(TListado[[#This Row],[FECHA DE COMPRA]])</f>
        <v>2013</v>
      </c>
      <c r="N585" t="s">
        <v>5919</v>
      </c>
    </row>
    <row r="586" spans="1:14" x14ac:dyDescent="0.3">
      <c r="A586">
        <v>583</v>
      </c>
      <c r="B586">
        <v>5</v>
      </c>
      <c r="C586" t="s">
        <v>8</v>
      </c>
      <c r="D586" t="s">
        <v>1010</v>
      </c>
      <c r="E586" t="s">
        <v>2533</v>
      </c>
      <c r="F586" t="s">
        <v>2534</v>
      </c>
      <c r="G586" t="s">
        <v>655</v>
      </c>
      <c r="H586" t="s">
        <v>11</v>
      </c>
      <c r="I586" t="s">
        <v>660</v>
      </c>
      <c r="J586" t="s">
        <v>1011</v>
      </c>
      <c r="K586" t="s">
        <v>662</v>
      </c>
      <c r="L586" s="12">
        <v>41155</v>
      </c>
      <c r="M586">
        <f>+YEAR(TListado[[#This Row],[FECHA DE COMPRA]])</f>
        <v>2012</v>
      </c>
      <c r="N586" t="s">
        <v>5919</v>
      </c>
    </row>
    <row r="587" spans="1:14" x14ac:dyDescent="0.3">
      <c r="A587">
        <v>584</v>
      </c>
      <c r="B587">
        <v>5</v>
      </c>
      <c r="C587" t="s">
        <v>8</v>
      </c>
      <c r="D587" t="s">
        <v>1012</v>
      </c>
      <c r="E587" t="s">
        <v>2535</v>
      </c>
      <c r="F587" t="s">
        <v>2536</v>
      </c>
      <c r="G587" t="s">
        <v>655</v>
      </c>
      <c r="H587" t="s">
        <v>11</v>
      </c>
      <c r="I587" t="s">
        <v>656</v>
      </c>
      <c r="J587" t="s">
        <v>1013</v>
      </c>
      <c r="K587" t="s">
        <v>705</v>
      </c>
      <c r="L587" s="12">
        <v>41563</v>
      </c>
      <c r="M587">
        <f>+YEAR(TListado[[#This Row],[FECHA DE COMPRA]])</f>
        <v>2013</v>
      </c>
      <c r="N587" t="s">
        <v>5919</v>
      </c>
    </row>
    <row r="588" spans="1:14" x14ac:dyDescent="0.3">
      <c r="A588">
        <v>585</v>
      </c>
      <c r="B588">
        <v>5</v>
      </c>
      <c r="C588" t="s">
        <v>8</v>
      </c>
      <c r="D588" t="s">
        <v>1014</v>
      </c>
      <c r="E588" t="s">
        <v>2537</v>
      </c>
      <c r="F588" t="s">
        <v>2538</v>
      </c>
      <c r="G588" t="s">
        <v>655</v>
      </c>
      <c r="H588" t="s">
        <v>11</v>
      </c>
      <c r="I588" t="s">
        <v>656</v>
      </c>
      <c r="J588" t="s">
        <v>1015</v>
      </c>
      <c r="K588" t="s">
        <v>705</v>
      </c>
      <c r="L588" s="12">
        <v>41563</v>
      </c>
      <c r="M588">
        <f>+YEAR(TListado[[#This Row],[FECHA DE COMPRA]])</f>
        <v>2013</v>
      </c>
      <c r="N588" t="s">
        <v>5919</v>
      </c>
    </row>
    <row r="589" spans="1:14" x14ac:dyDescent="0.3">
      <c r="A589">
        <v>586</v>
      </c>
      <c r="B589">
        <v>5</v>
      </c>
      <c r="C589" t="s">
        <v>8</v>
      </c>
      <c r="D589" t="s">
        <v>1016</v>
      </c>
      <c r="E589" t="s">
        <v>2539</v>
      </c>
      <c r="F589" t="s">
        <v>2540</v>
      </c>
      <c r="G589" t="s">
        <v>655</v>
      </c>
      <c r="H589" t="s">
        <v>11</v>
      </c>
      <c r="I589" t="s">
        <v>660</v>
      </c>
      <c r="J589" t="s">
        <v>1017</v>
      </c>
      <c r="K589" t="s">
        <v>691</v>
      </c>
      <c r="L589" s="12">
        <v>41148</v>
      </c>
      <c r="M589">
        <f>+YEAR(TListado[[#This Row],[FECHA DE COMPRA]])</f>
        <v>2012</v>
      </c>
      <c r="N589" t="s">
        <v>5919</v>
      </c>
    </row>
    <row r="590" spans="1:14" x14ac:dyDescent="0.3">
      <c r="A590">
        <v>587</v>
      </c>
      <c r="B590">
        <v>5</v>
      </c>
      <c r="C590" t="s">
        <v>8</v>
      </c>
      <c r="D590" t="s">
        <v>1018</v>
      </c>
      <c r="E590" t="s">
        <v>2541</v>
      </c>
      <c r="F590" t="s">
        <v>2542</v>
      </c>
      <c r="G590" t="s">
        <v>655</v>
      </c>
      <c r="H590" t="s">
        <v>11</v>
      </c>
      <c r="I590" t="s">
        <v>660</v>
      </c>
      <c r="J590" t="s">
        <v>1019</v>
      </c>
      <c r="K590" t="s">
        <v>662</v>
      </c>
      <c r="L590" s="12">
        <v>41155</v>
      </c>
      <c r="M590">
        <f>+YEAR(TListado[[#This Row],[FECHA DE COMPRA]])</f>
        <v>2012</v>
      </c>
      <c r="N590" t="s">
        <v>5919</v>
      </c>
    </row>
    <row r="591" spans="1:14" x14ac:dyDescent="0.3">
      <c r="A591">
        <v>588</v>
      </c>
      <c r="B591">
        <v>5</v>
      </c>
      <c r="C591" t="s">
        <v>8</v>
      </c>
      <c r="D591" t="s">
        <v>1020</v>
      </c>
      <c r="F591" t="s">
        <v>2543</v>
      </c>
      <c r="G591" t="s">
        <v>655</v>
      </c>
      <c r="H591" t="s">
        <v>328</v>
      </c>
      <c r="I591" t="s">
        <v>687</v>
      </c>
      <c r="J591" t="s">
        <v>1021</v>
      </c>
      <c r="K591" t="s">
        <v>331</v>
      </c>
      <c r="L591" s="12">
        <v>40480</v>
      </c>
      <c r="M591">
        <f>+YEAR(TListado[[#This Row],[FECHA DE COMPRA]])</f>
        <v>2010</v>
      </c>
      <c r="N591" t="s">
        <v>5919</v>
      </c>
    </row>
    <row r="592" spans="1:14" x14ac:dyDescent="0.3">
      <c r="A592">
        <v>589</v>
      </c>
      <c r="B592">
        <v>5</v>
      </c>
      <c r="C592" t="s">
        <v>8</v>
      </c>
      <c r="D592" t="s">
        <v>1022</v>
      </c>
      <c r="E592" t="s">
        <v>2544</v>
      </c>
      <c r="F592" t="s">
        <v>2545</v>
      </c>
      <c r="G592" t="s">
        <v>655</v>
      </c>
      <c r="H592" t="s">
        <v>11</v>
      </c>
      <c r="I592" t="s">
        <v>660</v>
      </c>
      <c r="J592" t="s">
        <v>1023</v>
      </c>
      <c r="K592" t="s">
        <v>691</v>
      </c>
      <c r="L592" s="12">
        <v>41148</v>
      </c>
      <c r="M592">
        <f>+YEAR(TListado[[#This Row],[FECHA DE COMPRA]])</f>
        <v>2012</v>
      </c>
      <c r="N592" t="s">
        <v>5919</v>
      </c>
    </row>
    <row r="593" spans="1:14" x14ac:dyDescent="0.3">
      <c r="A593">
        <v>590</v>
      </c>
      <c r="B593">
        <v>5</v>
      </c>
      <c r="C593" t="s">
        <v>8</v>
      </c>
      <c r="D593" t="s">
        <v>1024</v>
      </c>
      <c r="E593" t="s">
        <v>2546</v>
      </c>
      <c r="F593" t="s">
        <v>2547</v>
      </c>
      <c r="G593" t="s">
        <v>655</v>
      </c>
      <c r="H593" t="s">
        <v>11</v>
      </c>
      <c r="I593" t="s">
        <v>660</v>
      </c>
      <c r="J593" t="s">
        <v>1025</v>
      </c>
      <c r="K593" t="s">
        <v>691</v>
      </c>
      <c r="L593" s="12">
        <v>41148</v>
      </c>
      <c r="M593">
        <f>+YEAR(TListado[[#This Row],[FECHA DE COMPRA]])</f>
        <v>2012</v>
      </c>
      <c r="N593" t="s">
        <v>5919</v>
      </c>
    </row>
    <row r="594" spans="1:14" x14ac:dyDescent="0.3">
      <c r="A594">
        <v>591</v>
      </c>
      <c r="B594">
        <v>5</v>
      </c>
      <c r="C594" t="s">
        <v>8</v>
      </c>
      <c r="D594" t="s">
        <v>1026</v>
      </c>
      <c r="E594" t="s">
        <v>2548</v>
      </c>
      <c r="F594" t="s">
        <v>2549</v>
      </c>
      <c r="G594" t="s">
        <v>655</v>
      </c>
      <c r="H594" t="s">
        <v>254</v>
      </c>
      <c r="I594" t="s">
        <v>854</v>
      </c>
      <c r="J594" t="s">
        <v>1027</v>
      </c>
      <c r="K594" t="s">
        <v>1028</v>
      </c>
      <c r="L594" s="12">
        <v>40135</v>
      </c>
      <c r="M594">
        <f>+YEAR(TListado[[#This Row],[FECHA DE COMPRA]])</f>
        <v>2009</v>
      </c>
      <c r="N594" t="s">
        <v>5919</v>
      </c>
    </row>
    <row r="595" spans="1:14" x14ac:dyDescent="0.3">
      <c r="A595">
        <v>592</v>
      </c>
      <c r="B595">
        <v>5</v>
      </c>
      <c r="C595" t="s">
        <v>8</v>
      </c>
      <c r="D595" t="s">
        <v>1029</v>
      </c>
      <c r="E595" t="s">
        <v>2550</v>
      </c>
      <c r="F595" t="s">
        <v>2551</v>
      </c>
      <c r="G595" t="s">
        <v>655</v>
      </c>
      <c r="H595" t="s">
        <v>11</v>
      </c>
      <c r="I595" t="s">
        <v>656</v>
      </c>
      <c r="J595" t="s">
        <v>1030</v>
      </c>
      <c r="K595" t="s">
        <v>658</v>
      </c>
      <c r="L595" s="12">
        <v>41563</v>
      </c>
      <c r="M595">
        <f>+YEAR(TListado[[#This Row],[FECHA DE COMPRA]])</f>
        <v>2013</v>
      </c>
      <c r="N595" t="s">
        <v>5919</v>
      </c>
    </row>
    <row r="596" spans="1:14" x14ac:dyDescent="0.3">
      <c r="A596">
        <v>593</v>
      </c>
      <c r="B596">
        <v>5</v>
      </c>
      <c r="C596" t="s">
        <v>8</v>
      </c>
      <c r="D596" t="s">
        <v>1031</v>
      </c>
      <c r="E596" t="s">
        <v>2552</v>
      </c>
      <c r="F596" t="s">
        <v>2553</v>
      </c>
      <c r="G596" t="s">
        <v>655</v>
      </c>
      <c r="H596" t="s">
        <v>11</v>
      </c>
      <c r="I596" t="s">
        <v>656</v>
      </c>
      <c r="J596" t="s">
        <v>1032</v>
      </c>
      <c r="K596" t="s">
        <v>705</v>
      </c>
      <c r="L596" s="12">
        <v>41563</v>
      </c>
      <c r="M596">
        <f>+YEAR(TListado[[#This Row],[FECHA DE COMPRA]])</f>
        <v>2013</v>
      </c>
      <c r="N596" t="s">
        <v>5919</v>
      </c>
    </row>
    <row r="597" spans="1:14" x14ac:dyDescent="0.3">
      <c r="A597">
        <v>594</v>
      </c>
      <c r="B597">
        <v>5</v>
      </c>
      <c r="C597" t="s">
        <v>8</v>
      </c>
      <c r="D597" t="s">
        <v>1033</v>
      </c>
      <c r="E597" t="s">
        <v>2554</v>
      </c>
      <c r="F597" t="s">
        <v>2555</v>
      </c>
      <c r="G597" t="s">
        <v>655</v>
      </c>
      <c r="H597" t="s">
        <v>11</v>
      </c>
      <c r="I597" t="s">
        <v>660</v>
      </c>
      <c r="J597" t="s">
        <v>1034</v>
      </c>
      <c r="K597" t="s">
        <v>662</v>
      </c>
      <c r="L597" s="12">
        <v>41154</v>
      </c>
      <c r="M597">
        <f>+YEAR(TListado[[#This Row],[FECHA DE COMPRA]])</f>
        <v>2012</v>
      </c>
      <c r="N597" t="s">
        <v>5919</v>
      </c>
    </row>
    <row r="598" spans="1:14" x14ac:dyDescent="0.3">
      <c r="A598">
        <v>595</v>
      </c>
      <c r="B598">
        <v>5</v>
      </c>
      <c r="C598" t="s">
        <v>8</v>
      </c>
      <c r="D598" t="s">
        <v>1035</v>
      </c>
      <c r="E598" t="s">
        <v>2556</v>
      </c>
      <c r="F598" t="s">
        <v>2557</v>
      </c>
      <c r="G598" t="s">
        <v>655</v>
      </c>
      <c r="H598" t="s">
        <v>11</v>
      </c>
      <c r="I598" t="s">
        <v>660</v>
      </c>
      <c r="J598" t="s">
        <v>1036</v>
      </c>
      <c r="K598" t="s">
        <v>662</v>
      </c>
      <c r="L598" s="12">
        <v>41154</v>
      </c>
      <c r="M598">
        <f>+YEAR(TListado[[#This Row],[FECHA DE COMPRA]])</f>
        <v>2012</v>
      </c>
      <c r="N598" t="s">
        <v>5919</v>
      </c>
    </row>
    <row r="599" spans="1:14" x14ac:dyDescent="0.3">
      <c r="A599">
        <v>596</v>
      </c>
      <c r="B599">
        <v>5</v>
      </c>
      <c r="C599" t="s">
        <v>8</v>
      </c>
      <c r="D599" t="s">
        <v>1037</v>
      </c>
      <c r="E599" t="s">
        <v>2558</v>
      </c>
      <c r="F599" t="s">
        <v>2559</v>
      </c>
      <c r="G599" t="s">
        <v>655</v>
      </c>
      <c r="H599" t="s">
        <v>11</v>
      </c>
      <c r="I599" t="s">
        <v>660</v>
      </c>
      <c r="J599" t="s">
        <v>1038</v>
      </c>
      <c r="K599" t="s">
        <v>662</v>
      </c>
      <c r="L599" s="12">
        <v>41154</v>
      </c>
      <c r="M599">
        <f>+YEAR(TListado[[#This Row],[FECHA DE COMPRA]])</f>
        <v>2012</v>
      </c>
      <c r="N599" t="s">
        <v>5919</v>
      </c>
    </row>
    <row r="600" spans="1:14" x14ac:dyDescent="0.3">
      <c r="A600">
        <v>597</v>
      </c>
      <c r="B600">
        <v>5</v>
      </c>
      <c r="C600" t="s">
        <v>8</v>
      </c>
      <c r="D600" t="s">
        <v>1039</v>
      </c>
      <c r="E600" t="s">
        <v>2560</v>
      </c>
      <c r="F600" t="s">
        <v>2561</v>
      </c>
      <c r="G600" t="s">
        <v>655</v>
      </c>
      <c r="H600" t="s">
        <v>11</v>
      </c>
      <c r="I600" t="s">
        <v>656</v>
      </c>
      <c r="J600" t="s">
        <v>1040</v>
      </c>
      <c r="K600" t="s">
        <v>705</v>
      </c>
      <c r="L600" s="12">
        <v>41562</v>
      </c>
      <c r="M600">
        <f>+YEAR(TListado[[#This Row],[FECHA DE COMPRA]])</f>
        <v>2013</v>
      </c>
      <c r="N600" t="s">
        <v>5919</v>
      </c>
    </row>
    <row r="601" spans="1:14" x14ac:dyDescent="0.3">
      <c r="A601">
        <v>598</v>
      </c>
      <c r="B601">
        <v>5</v>
      </c>
      <c r="C601" t="s">
        <v>8</v>
      </c>
      <c r="D601" t="s">
        <v>1041</v>
      </c>
      <c r="E601" t="s">
        <v>2562</v>
      </c>
      <c r="F601" t="s">
        <v>2563</v>
      </c>
      <c r="G601" t="s">
        <v>655</v>
      </c>
      <c r="H601" t="s">
        <v>11</v>
      </c>
      <c r="I601" t="s">
        <v>656</v>
      </c>
      <c r="J601" t="s">
        <v>1042</v>
      </c>
      <c r="K601" t="s">
        <v>658</v>
      </c>
      <c r="L601" s="12">
        <v>41562</v>
      </c>
      <c r="M601">
        <f>+YEAR(TListado[[#This Row],[FECHA DE COMPRA]])</f>
        <v>2013</v>
      </c>
      <c r="N601" t="s">
        <v>5919</v>
      </c>
    </row>
    <row r="602" spans="1:14" x14ac:dyDescent="0.3">
      <c r="A602">
        <v>599</v>
      </c>
      <c r="B602">
        <v>5</v>
      </c>
      <c r="C602" t="s">
        <v>8</v>
      </c>
      <c r="D602" t="s">
        <v>1043</v>
      </c>
      <c r="E602" t="s">
        <v>2564</v>
      </c>
      <c r="F602" t="s">
        <v>2565</v>
      </c>
      <c r="G602" t="s">
        <v>655</v>
      </c>
      <c r="H602" t="s">
        <v>11</v>
      </c>
      <c r="I602" t="s">
        <v>660</v>
      </c>
      <c r="J602" t="s">
        <v>1044</v>
      </c>
      <c r="K602" t="s">
        <v>662</v>
      </c>
      <c r="L602" s="12">
        <v>41154</v>
      </c>
      <c r="M602">
        <f>+YEAR(TListado[[#This Row],[FECHA DE COMPRA]])</f>
        <v>2012</v>
      </c>
      <c r="N602" t="s">
        <v>5919</v>
      </c>
    </row>
    <row r="603" spans="1:14" x14ac:dyDescent="0.3">
      <c r="A603">
        <v>600</v>
      </c>
      <c r="B603">
        <v>5</v>
      </c>
      <c r="C603" t="s">
        <v>8</v>
      </c>
      <c r="D603" t="s">
        <v>1045</v>
      </c>
      <c r="E603" t="s">
        <v>2566</v>
      </c>
      <c r="F603" t="s">
        <v>2567</v>
      </c>
      <c r="G603" t="s">
        <v>655</v>
      </c>
      <c r="H603" t="s">
        <v>11</v>
      </c>
      <c r="I603" t="s">
        <v>656</v>
      </c>
      <c r="J603" t="s">
        <v>1046</v>
      </c>
      <c r="K603" t="s">
        <v>696</v>
      </c>
      <c r="L603" s="12">
        <v>41627</v>
      </c>
      <c r="M603">
        <f>+YEAR(TListado[[#This Row],[FECHA DE COMPRA]])</f>
        <v>2013</v>
      </c>
      <c r="N603" t="s">
        <v>5919</v>
      </c>
    </row>
    <row r="604" spans="1:14" x14ac:dyDescent="0.3">
      <c r="A604">
        <v>601</v>
      </c>
      <c r="B604">
        <v>5</v>
      </c>
      <c r="C604" t="s">
        <v>8</v>
      </c>
      <c r="D604" t="s">
        <v>1047</v>
      </c>
      <c r="E604" t="s">
        <v>2568</v>
      </c>
      <c r="F604" t="s">
        <v>2569</v>
      </c>
      <c r="G604" t="s">
        <v>655</v>
      </c>
      <c r="H604" t="s">
        <v>11</v>
      </c>
      <c r="I604" t="s">
        <v>656</v>
      </c>
      <c r="J604" t="s">
        <v>1048</v>
      </c>
      <c r="K604" t="s">
        <v>658</v>
      </c>
      <c r="L604" s="12">
        <v>41562</v>
      </c>
      <c r="M604">
        <f>+YEAR(TListado[[#This Row],[FECHA DE COMPRA]])</f>
        <v>2013</v>
      </c>
      <c r="N604" t="s">
        <v>5919</v>
      </c>
    </row>
    <row r="605" spans="1:14" x14ac:dyDescent="0.3">
      <c r="A605">
        <v>602</v>
      </c>
      <c r="B605">
        <v>5</v>
      </c>
      <c r="C605" t="s">
        <v>8</v>
      </c>
      <c r="D605" t="s">
        <v>1049</v>
      </c>
      <c r="E605" t="s">
        <v>2570</v>
      </c>
      <c r="F605" t="s">
        <v>2571</v>
      </c>
      <c r="G605" t="s">
        <v>655</v>
      </c>
      <c r="H605" t="s">
        <v>11</v>
      </c>
      <c r="I605" t="s">
        <v>660</v>
      </c>
      <c r="J605" t="s">
        <v>1050</v>
      </c>
      <c r="K605" t="s">
        <v>691</v>
      </c>
      <c r="L605" s="12">
        <v>41147</v>
      </c>
      <c r="M605">
        <f>+YEAR(TListado[[#This Row],[FECHA DE COMPRA]])</f>
        <v>2012</v>
      </c>
      <c r="N605" t="s">
        <v>5919</v>
      </c>
    </row>
    <row r="606" spans="1:14" x14ac:dyDescent="0.3">
      <c r="A606">
        <v>603</v>
      </c>
      <c r="B606">
        <v>5</v>
      </c>
      <c r="C606" t="s">
        <v>8</v>
      </c>
      <c r="D606" t="s">
        <v>1051</v>
      </c>
      <c r="E606" t="s">
        <v>2572</v>
      </c>
      <c r="F606" t="s">
        <v>2573</v>
      </c>
      <c r="G606" t="s">
        <v>655</v>
      </c>
      <c r="H606" t="s">
        <v>11</v>
      </c>
      <c r="I606" t="s">
        <v>656</v>
      </c>
      <c r="J606" t="s">
        <v>1052</v>
      </c>
      <c r="K606" t="s">
        <v>658</v>
      </c>
      <c r="L606" s="12">
        <v>41562</v>
      </c>
      <c r="M606">
        <f>+YEAR(TListado[[#This Row],[FECHA DE COMPRA]])</f>
        <v>2013</v>
      </c>
      <c r="N606" t="s">
        <v>5919</v>
      </c>
    </row>
    <row r="607" spans="1:14" x14ac:dyDescent="0.3">
      <c r="A607">
        <v>604</v>
      </c>
      <c r="B607">
        <v>5</v>
      </c>
      <c r="C607" t="s">
        <v>8</v>
      </c>
      <c r="D607" t="s">
        <v>1053</v>
      </c>
      <c r="E607" t="s">
        <v>2574</v>
      </c>
      <c r="F607" t="s">
        <v>2575</v>
      </c>
      <c r="G607" t="s">
        <v>655</v>
      </c>
      <c r="H607" t="s">
        <v>11</v>
      </c>
      <c r="I607" t="s">
        <v>660</v>
      </c>
      <c r="J607" t="s">
        <v>1054</v>
      </c>
      <c r="K607" t="s">
        <v>662</v>
      </c>
      <c r="L607" s="12">
        <v>41154</v>
      </c>
      <c r="M607">
        <f>+YEAR(TListado[[#This Row],[FECHA DE COMPRA]])</f>
        <v>2012</v>
      </c>
      <c r="N607" t="s">
        <v>5919</v>
      </c>
    </row>
    <row r="608" spans="1:14" x14ac:dyDescent="0.3">
      <c r="A608">
        <v>605</v>
      </c>
      <c r="B608">
        <v>5</v>
      </c>
      <c r="C608" t="s">
        <v>8</v>
      </c>
      <c r="D608" t="s">
        <v>1055</v>
      </c>
      <c r="E608" t="s">
        <v>2576</v>
      </c>
      <c r="F608" t="s">
        <v>2577</v>
      </c>
      <c r="G608" t="s">
        <v>655</v>
      </c>
      <c r="H608" t="s">
        <v>11</v>
      </c>
      <c r="I608" t="s">
        <v>660</v>
      </c>
      <c r="J608" t="s">
        <v>1056</v>
      </c>
      <c r="K608" t="s">
        <v>691</v>
      </c>
      <c r="L608" s="12">
        <v>41147</v>
      </c>
      <c r="M608">
        <f>+YEAR(TListado[[#This Row],[FECHA DE COMPRA]])</f>
        <v>2012</v>
      </c>
      <c r="N608" t="s">
        <v>5919</v>
      </c>
    </row>
    <row r="609" spans="1:14" x14ac:dyDescent="0.3">
      <c r="A609">
        <v>606</v>
      </c>
      <c r="B609">
        <v>5</v>
      </c>
      <c r="C609" t="s">
        <v>8</v>
      </c>
      <c r="D609" t="s">
        <v>1057</v>
      </c>
      <c r="E609" t="s">
        <v>2578</v>
      </c>
      <c r="F609" t="s">
        <v>2579</v>
      </c>
      <c r="G609" t="s">
        <v>655</v>
      </c>
      <c r="H609" t="s">
        <v>11</v>
      </c>
      <c r="I609" t="s">
        <v>656</v>
      </c>
      <c r="J609" t="s">
        <v>1058</v>
      </c>
      <c r="K609" t="s">
        <v>658</v>
      </c>
      <c r="L609" s="12">
        <v>41562</v>
      </c>
      <c r="M609">
        <f>+YEAR(TListado[[#This Row],[FECHA DE COMPRA]])</f>
        <v>2013</v>
      </c>
      <c r="N609" t="s">
        <v>5919</v>
      </c>
    </row>
    <row r="610" spans="1:14" x14ac:dyDescent="0.3">
      <c r="A610">
        <v>607</v>
      </c>
      <c r="B610">
        <v>5</v>
      </c>
      <c r="C610" t="s">
        <v>8</v>
      </c>
      <c r="D610" t="s">
        <v>1059</v>
      </c>
      <c r="E610" t="s">
        <v>2580</v>
      </c>
      <c r="F610" t="s">
        <v>2581</v>
      </c>
      <c r="G610" t="s">
        <v>655</v>
      </c>
      <c r="H610" t="s">
        <v>11</v>
      </c>
      <c r="I610" t="s">
        <v>660</v>
      </c>
      <c r="J610" t="s">
        <v>1060</v>
      </c>
      <c r="K610" t="s">
        <v>691</v>
      </c>
      <c r="L610" s="12">
        <v>41147</v>
      </c>
      <c r="M610">
        <f>+YEAR(TListado[[#This Row],[FECHA DE COMPRA]])</f>
        <v>2012</v>
      </c>
      <c r="N610" t="s">
        <v>5919</v>
      </c>
    </row>
    <row r="611" spans="1:14" x14ac:dyDescent="0.3">
      <c r="A611">
        <v>608</v>
      </c>
      <c r="B611">
        <v>5</v>
      </c>
      <c r="C611" t="s">
        <v>8</v>
      </c>
      <c r="D611" t="s">
        <v>1061</v>
      </c>
      <c r="E611" t="s">
        <v>2582</v>
      </c>
      <c r="F611" t="s">
        <v>2583</v>
      </c>
      <c r="G611" t="s">
        <v>655</v>
      </c>
      <c r="H611" t="s">
        <v>11</v>
      </c>
      <c r="I611" t="s">
        <v>660</v>
      </c>
      <c r="J611" t="s">
        <v>1062</v>
      </c>
      <c r="K611" t="s">
        <v>691</v>
      </c>
      <c r="L611" s="12">
        <v>41147</v>
      </c>
      <c r="M611">
        <f>+YEAR(TListado[[#This Row],[FECHA DE COMPRA]])</f>
        <v>2012</v>
      </c>
      <c r="N611" t="s">
        <v>5919</v>
      </c>
    </row>
    <row r="612" spans="1:14" x14ac:dyDescent="0.3">
      <c r="A612">
        <v>609</v>
      </c>
      <c r="B612">
        <v>5</v>
      </c>
      <c r="C612" t="s">
        <v>8</v>
      </c>
      <c r="D612" t="s">
        <v>1063</v>
      </c>
      <c r="E612" t="s">
        <v>2584</v>
      </c>
      <c r="F612" t="s">
        <v>2585</v>
      </c>
      <c r="G612" t="s">
        <v>655</v>
      </c>
      <c r="H612" t="s">
        <v>11</v>
      </c>
      <c r="I612" t="s">
        <v>660</v>
      </c>
      <c r="J612" t="s">
        <v>1064</v>
      </c>
      <c r="K612" t="s">
        <v>691</v>
      </c>
      <c r="L612" s="12">
        <v>41147</v>
      </c>
      <c r="M612">
        <f>+YEAR(TListado[[#This Row],[FECHA DE COMPRA]])</f>
        <v>2012</v>
      </c>
      <c r="N612" t="s">
        <v>5919</v>
      </c>
    </row>
    <row r="613" spans="1:14" x14ac:dyDescent="0.3">
      <c r="A613">
        <v>610</v>
      </c>
      <c r="B613">
        <v>5</v>
      </c>
      <c r="C613" t="s">
        <v>8</v>
      </c>
      <c r="D613" t="s">
        <v>1065</v>
      </c>
      <c r="E613" t="s">
        <v>2586</v>
      </c>
      <c r="F613" t="s">
        <v>2587</v>
      </c>
      <c r="G613" t="s">
        <v>655</v>
      </c>
      <c r="H613" t="s">
        <v>11</v>
      </c>
      <c r="I613" t="s">
        <v>656</v>
      </c>
      <c r="J613" t="s">
        <v>1066</v>
      </c>
      <c r="K613" t="s">
        <v>658</v>
      </c>
      <c r="L613" s="12">
        <v>41562</v>
      </c>
      <c r="M613">
        <f>+YEAR(TListado[[#This Row],[FECHA DE COMPRA]])</f>
        <v>2013</v>
      </c>
      <c r="N613" t="s">
        <v>5919</v>
      </c>
    </row>
    <row r="614" spans="1:14" x14ac:dyDescent="0.3">
      <c r="A614">
        <v>611</v>
      </c>
      <c r="B614">
        <v>5</v>
      </c>
      <c r="C614" t="s">
        <v>8</v>
      </c>
      <c r="D614" t="s">
        <v>1067</v>
      </c>
      <c r="E614" t="s">
        <v>2588</v>
      </c>
      <c r="F614" t="s">
        <v>2589</v>
      </c>
      <c r="G614" t="s">
        <v>655</v>
      </c>
      <c r="H614" t="s">
        <v>11</v>
      </c>
      <c r="I614" t="s">
        <v>660</v>
      </c>
      <c r="J614" t="s">
        <v>1068</v>
      </c>
      <c r="K614" t="s">
        <v>691</v>
      </c>
      <c r="L614" s="12">
        <v>41147</v>
      </c>
      <c r="M614">
        <f>+YEAR(TListado[[#This Row],[FECHA DE COMPRA]])</f>
        <v>2012</v>
      </c>
      <c r="N614" t="s">
        <v>5919</v>
      </c>
    </row>
    <row r="615" spans="1:14" x14ac:dyDescent="0.3">
      <c r="A615">
        <v>612</v>
      </c>
      <c r="B615">
        <v>5</v>
      </c>
      <c r="C615" t="s">
        <v>8</v>
      </c>
      <c r="D615" t="s">
        <v>1069</v>
      </c>
      <c r="E615" t="s">
        <v>2590</v>
      </c>
      <c r="F615" t="s">
        <v>2591</v>
      </c>
      <c r="G615" t="s">
        <v>655</v>
      </c>
      <c r="H615" t="s">
        <v>11</v>
      </c>
      <c r="I615" t="s">
        <v>656</v>
      </c>
      <c r="J615" t="s">
        <v>1070</v>
      </c>
      <c r="K615" t="s">
        <v>658</v>
      </c>
      <c r="L615" s="12">
        <v>41563</v>
      </c>
      <c r="M615">
        <f>+YEAR(TListado[[#This Row],[FECHA DE COMPRA]])</f>
        <v>2013</v>
      </c>
      <c r="N615" t="s">
        <v>5919</v>
      </c>
    </row>
    <row r="616" spans="1:14" x14ac:dyDescent="0.3">
      <c r="A616">
        <v>613</v>
      </c>
      <c r="B616">
        <v>5</v>
      </c>
      <c r="C616" t="s">
        <v>8</v>
      </c>
      <c r="D616" t="s">
        <v>1071</v>
      </c>
      <c r="E616" t="s">
        <v>2592</v>
      </c>
      <c r="F616" t="s">
        <v>2593</v>
      </c>
      <c r="G616" t="s">
        <v>655</v>
      </c>
      <c r="H616" t="s">
        <v>328</v>
      </c>
      <c r="I616" t="s">
        <v>656</v>
      </c>
      <c r="J616" t="s">
        <v>1072</v>
      </c>
      <c r="K616" t="s">
        <v>658</v>
      </c>
      <c r="L616" s="12">
        <v>41562</v>
      </c>
      <c r="M616">
        <f>+YEAR(TListado[[#This Row],[FECHA DE COMPRA]])</f>
        <v>2013</v>
      </c>
      <c r="N616" t="s">
        <v>5919</v>
      </c>
    </row>
    <row r="617" spans="1:14" x14ac:dyDescent="0.3">
      <c r="A617">
        <v>614</v>
      </c>
      <c r="B617">
        <v>5</v>
      </c>
      <c r="C617" t="s">
        <v>8</v>
      </c>
      <c r="D617" t="s">
        <v>1073</v>
      </c>
      <c r="E617" t="s">
        <v>2594</v>
      </c>
      <c r="F617" t="s">
        <v>2595</v>
      </c>
      <c r="G617" t="s">
        <v>655</v>
      </c>
      <c r="H617" t="s">
        <v>11</v>
      </c>
      <c r="I617" t="s">
        <v>656</v>
      </c>
      <c r="J617" t="s">
        <v>1074</v>
      </c>
      <c r="K617" t="s">
        <v>705</v>
      </c>
      <c r="L617" s="12">
        <v>41562</v>
      </c>
      <c r="M617">
        <f>+YEAR(TListado[[#This Row],[FECHA DE COMPRA]])</f>
        <v>2013</v>
      </c>
      <c r="N617" t="s">
        <v>5919</v>
      </c>
    </row>
    <row r="618" spans="1:14" x14ac:dyDescent="0.3">
      <c r="A618">
        <v>615</v>
      </c>
      <c r="B618">
        <v>5</v>
      </c>
      <c r="C618" t="s">
        <v>8</v>
      </c>
      <c r="D618" t="s">
        <v>1075</v>
      </c>
      <c r="E618" t="s">
        <v>2596</v>
      </c>
      <c r="F618" t="s">
        <v>2597</v>
      </c>
      <c r="G618" t="s">
        <v>655</v>
      </c>
      <c r="H618" t="s">
        <v>11</v>
      </c>
      <c r="I618" t="s">
        <v>656</v>
      </c>
      <c r="J618" t="s">
        <v>1076</v>
      </c>
      <c r="K618" t="s">
        <v>658</v>
      </c>
      <c r="L618" s="12">
        <v>41562</v>
      </c>
      <c r="M618">
        <f>+YEAR(TListado[[#This Row],[FECHA DE COMPRA]])</f>
        <v>2013</v>
      </c>
      <c r="N618" t="s">
        <v>5919</v>
      </c>
    </row>
    <row r="619" spans="1:14" x14ac:dyDescent="0.3">
      <c r="A619">
        <v>616</v>
      </c>
      <c r="B619">
        <v>5</v>
      </c>
      <c r="C619" t="s">
        <v>8</v>
      </c>
      <c r="D619" t="s">
        <v>1077</v>
      </c>
      <c r="E619" t="s">
        <v>2598</v>
      </c>
      <c r="F619" t="s">
        <v>2599</v>
      </c>
      <c r="G619" t="s">
        <v>655</v>
      </c>
      <c r="H619" t="s">
        <v>11</v>
      </c>
      <c r="I619" t="s">
        <v>660</v>
      </c>
      <c r="J619" t="s">
        <v>1078</v>
      </c>
      <c r="K619" t="s">
        <v>691</v>
      </c>
      <c r="L619" s="12">
        <v>41147</v>
      </c>
      <c r="M619">
        <f>+YEAR(TListado[[#This Row],[FECHA DE COMPRA]])</f>
        <v>2012</v>
      </c>
      <c r="N619" t="s">
        <v>5919</v>
      </c>
    </row>
    <row r="620" spans="1:14" x14ac:dyDescent="0.3">
      <c r="A620">
        <v>617</v>
      </c>
      <c r="B620">
        <v>5</v>
      </c>
      <c r="C620" t="s">
        <v>8</v>
      </c>
      <c r="D620" t="s">
        <v>1079</v>
      </c>
      <c r="E620" t="s">
        <v>2600</v>
      </c>
      <c r="F620" t="s">
        <v>2601</v>
      </c>
      <c r="G620" t="s">
        <v>655</v>
      </c>
      <c r="H620" t="s">
        <v>11</v>
      </c>
      <c r="I620" t="s">
        <v>660</v>
      </c>
      <c r="J620" t="s">
        <v>1080</v>
      </c>
      <c r="K620" t="s">
        <v>662</v>
      </c>
      <c r="L620" s="12">
        <v>41154</v>
      </c>
      <c r="M620">
        <f>+YEAR(TListado[[#This Row],[FECHA DE COMPRA]])</f>
        <v>2012</v>
      </c>
      <c r="N620" t="s">
        <v>5919</v>
      </c>
    </row>
    <row r="621" spans="1:14" x14ac:dyDescent="0.3">
      <c r="A621">
        <v>618</v>
      </c>
      <c r="B621">
        <v>5</v>
      </c>
      <c r="C621" t="s">
        <v>8</v>
      </c>
      <c r="D621" t="s">
        <v>1081</v>
      </c>
      <c r="E621" t="s">
        <v>2602</v>
      </c>
      <c r="F621" t="s">
        <v>2603</v>
      </c>
      <c r="G621" t="s">
        <v>655</v>
      </c>
      <c r="H621" t="s">
        <v>11</v>
      </c>
      <c r="I621" t="s">
        <v>656</v>
      </c>
      <c r="J621" t="s">
        <v>1082</v>
      </c>
      <c r="K621" t="s">
        <v>658</v>
      </c>
      <c r="L621" s="12">
        <v>41562</v>
      </c>
      <c r="M621">
        <f>+YEAR(TListado[[#This Row],[FECHA DE COMPRA]])</f>
        <v>2013</v>
      </c>
      <c r="N621" t="s">
        <v>5919</v>
      </c>
    </row>
    <row r="622" spans="1:14" x14ac:dyDescent="0.3">
      <c r="A622">
        <v>619</v>
      </c>
      <c r="B622">
        <v>5</v>
      </c>
      <c r="C622" t="s">
        <v>8</v>
      </c>
      <c r="D622" t="s">
        <v>1083</v>
      </c>
      <c r="E622" t="s">
        <v>2604</v>
      </c>
      <c r="F622" t="s">
        <v>2605</v>
      </c>
      <c r="G622" t="s">
        <v>655</v>
      </c>
      <c r="H622" t="s">
        <v>11</v>
      </c>
      <c r="I622" t="s">
        <v>656</v>
      </c>
      <c r="J622" t="s">
        <v>1084</v>
      </c>
      <c r="K622" t="s">
        <v>658</v>
      </c>
      <c r="L622" s="12">
        <v>41562</v>
      </c>
      <c r="M622">
        <f>+YEAR(TListado[[#This Row],[FECHA DE COMPRA]])</f>
        <v>2013</v>
      </c>
      <c r="N622" t="s">
        <v>5919</v>
      </c>
    </row>
    <row r="623" spans="1:14" x14ac:dyDescent="0.3">
      <c r="A623">
        <v>620</v>
      </c>
      <c r="B623">
        <v>5</v>
      </c>
      <c r="C623" t="s">
        <v>8</v>
      </c>
      <c r="D623" t="s">
        <v>1085</v>
      </c>
      <c r="E623" t="s">
        <v>2606</v>
      </c>
      <c r="F623" t="s">
        <v>2607</v>
      </c>
      <c r="G623" t="s">
        <v>655</v>
      </c>
      <c r="H623" t="s">
        <v>11</v>
      </c>
      <c r="I623" t="s">
        <v>660</v>
      </c>
      <c r="J623" t="s">
        <v>1086</v>
      </c>
      <c r="K623" t="s">
        <v>691</v>
      </c>
      <c r="L623" s="12">
        <v>41147</v>
      </c>
      <c r="M623">
        <f>+YEAR(TListado[[#This Row],[FECHA DE COMPRA]])</f>
        <v>2012</v>
      </c>
      <c r="N623" t="s">
        <v>5919</v>
      </c>
    </row>
    <row r="624" spans="1:14" x14ac:dyDescent="0.3">
      <c r="A624">
        <v>621</v>
      </c>
      <c r="B624">
        <v>5</v>
      </c>
      <c r="C624" t="s">
        <v>8</v>
      </c>
      <c r="D624" t="s">
        <v>1087</v>
      </c>
      <c r="F624" t="s">
        <v>2608</v>
      </c>
      <c r="G624" t="s">
        <v>655</v>
      </c>
      <c r="H624" t="s">
        <v>254</v>
      </c>
      <c r="I624" t="s">
        <v>680</v>
      </c>
      <c r="J624" t="s">
        <v>1088</v>
      </c>
      <c r="K624" t="s">
        <v>824</v>
      </c>
      <c r="L624" s="12">
        <v>40837</v>
      </c>
      <c r="M624">
        <f>+YEAR(TListado[[#This Row],[FECHA DE COMPRA]])</f>
        <v>2011</v>
      </c>
      <c r="N624" t="s">
        <v>5919</v>
      </c>
    </row>
    <row r="625" spans="1:14" x14ac:dyDescent="0.3">
      <c r="A625">
        <v>622</v>
      </c>
      <c r="B625">
        <v>5</v>
      </c>
      <c r="C625" t="s">
        <v>8</v>
      </c>
      <c r="D625" t="s">
        <v>1089</v>
      </c>
      <c r="F625" t="s">
        <v>2609</v>
      </c>
      <c r="G625" t="s">
        <v>655</v>
      </c>
      <c r="H625" t="s">
        <v>254</v>
      </c>
      <c r="I625" t="s">
        <v>854</v>
      </c>
      <c r="J625" t="s">
        <v>1090</v>
      </c>
      <c r="K625" t="s">
        <v>856</v>
      </c>
      <c r="L625" s="12">
        <v>39855</v>
      </c>
      <c r="M625">
        <f>+YEAR(TListado[[#This Row],[FECHA DE COMPRA]])</f>
        <v>2009</v>
      </c>
      <c r="N625" t="s">
        <v>5919</v>
      </c>
    </row>
    <row r="626" spans="1:14" x14ac:dyDescent="0.3">
      <c r="A626">
        <v>623</v>
      </c>
      <c r="B626">
        <v>5</v>
      </c>
      <c r="C626" t="s">
        <v>8</v>
      </c>
      <c r="D626" t="s">
        <v>1091</v>
      </c>
      <c r="F626" t="s">
        <v>2610</v>
      </c>
      <c r="G626" t="s">
        <v>655</v>
      </c>
      <c r="H626" t="s">
        <v>328</v>
      </c>
      <c r="I626" t="s">
        <v>687</v>
      </c>
      <c r="J626" t="s">
        <v>1092</v>
      </c>
      <c r="K626" t="s">
        <v>331</v>
      </c>
      <c r="L626" s="12">
        <v>40480</v>
      </c>
      <c r="M626">
        <f>+YEAR(TListado[[#This Row],[FECHA DE COMPRA]])</f>
        <v>2010</v>
      </c>
      <c r="N626" t="s">
        <v>5919</v>
      </c>
    </row>
    <row r="627" spans="1:14" x14ac:dyDescent="0.3">
      <c r="A627">
        <v>624</v>
      </c>
      <c r="B627">
        <v>5</v>
      </c>
      <c r="C627" t="s">
        <v>8</v>
      </c>
      <c r="D627" t="s">
        <v>1093</v>
      </c>
      <c r="F627" t="s">
        <v>2611</v>
      </c>
      <c r="G627" t="s">
        <v>655</v>
      </c>
      <c r="H627" t="s">
        <v>254</v>
      </c>
      <c r="I627" t="s">
        <v>680</v>
      </c>
      <c r="J627" t="s">
        <v>1094</v>
      </c>
      <c r="K627" t="s">
        <v>824</v>
      </c>
      <c r="L627" s="12">
        <v>40837</v>
      </c>
      <c r="M627">
        <f>+YEAR(TListado[[#This Row],[FECHA DE COMPRA]])</f>
        <v>2011</v>
      </c>
      <c r="N627" t="s">
        <v>5919</v>
      </c>
    </row>
    <row r="628" spans="1:14" x14ac:dyDescent="0.3">
      <c r="A628">
        <v>625</v>
      </c>
      <c r="B628">
        <v>5</v>
      </c>
      <c r="C628" t="s">
        <v>8</v>
      </c>
      <c r="D628" t="s">
        <v>1095</v>
      </c>
      <c r="F628" t="s">
        <v>2612</v>
      </c>
      <c r="G628" t="s">
        <v>655</v>
      </c>
      <c r="H628" t="s">
        <v>254</v>
      </c>
      <c r="I628" t="s">
        <v>680</v>
      </c>
      <c r="J628" t="s">
        <v>1096</v>
      </c>
      <c r="K628" t="s">
        <v>283</v>
      </c>
      <c r="L628" s="12">
        <v>40870</v>
      </c>
      <c r="M628">
        <f>+YEAR(TListado[[#This Row],[FECHA DE COMPRA]])</f>
        <v>2011</v>
      </c>
      <c r="N628" t="s">
        <v>5919</v>
      </c>
    </row>
    <row r="629" spans="1:14" x14ac:dyDescent="0.3">
      <c r="A629">
        <v>626</v>
      </c>
      <c r="B629">
        <v>5</v>
      </c>
      <c r="C629" t="s">
        <v>8</v>
      </c>
      <c r="D629" t="s">
        <v>1097</v>
      </c>
      <c r="F629" t="s">
        <v>2613</v>
      </c>
      <c r="G629" t="s">
        <v>655</v>
      </c>
      <c r="H629" t="s">
        <v>254</v>
      </c>
      <c r="I629" t="s">
        <v>680</v>
      </c>
      <c r="J629" t="s">
        <v>1098</v>
      </c>
      <c r="K629" t="s">
        <v>824</v>
      </c>
      <c r="L629" s="12">
        <v>40837</v>
      </c>
      <c r="M629">
        <f>+YEAR(TListado[[#This Row],[FECHA DE COMPRA]])</f>
        <v>2011</v>
      </c>
      <c r="N629" t="s">
        <v>5919</v>
      </c>
    </row>
    <row r="630" spans="1:14" x14ac:dyDescent="0.3">
      <c r="A630">
        <v>627</v>
      </c>
      <c r="B630">
        <v>5</v>
      </c>
      <c r="C630" t="s">
        <v>8</v>
      </c>
      <c r="D630" t="s">
        <v>1099</v>
      </c>
      <c r="F630" t="s">
        <v>2614</v>
      </c>
      <c r="G630" t="s">
        <v>655</v>
      </c>
      <c r="H630" t="s">
        <v>254</v>
      </c>
      <c r="I630" t="s">
        <v>680</v>
      </c>
      <c r="J630" t="s">
        <v>1100</v>
      </c>
      <c r="K630" t="s">
        <v>283</v>
      </c>
      <c r="L630" s="12">
        <v>40870</v>
      </c>
      <c r="M630">
        <f>+YEAR(TListado[[#This Row],[FECHA DE COMPRA]])</f>
        <v>2011</v>
      </c>
      <c r="N630" t="s">
        <v>5919</v>
      </c>
    </row>
    <row r="631" spans="1:14" x14ac:dyDescent="0.3">
      <c r="A631">
        <v>628</v>
      </c>
      <c r="B631">
        <v>5</v>
      </c>
      <c r="C631" t="s">
        <v>8</v>
      </c>
      <c r="D631" t="s">
        <v>1101</v>
      </c>
      <c r="F631" t="s">
        <v>2615</v>
      </c>
      <c r="G631" t="s">
        <v>655</v>
      </c>
      <c r="H631" t="s">
        <v>328</v>
      </c>
      <c r="I631" t="s">
        <v>687</v>
      </c>
      <c r="J631" t="s">
        <v>1102</v>
      </c>
      <c r="K631" t="s">
        <v>331</v>
      </c>
      <c r="L631" s="12">
        <v>40480</v>
      </c>
      <c r="M631">
        <f>+YEAR(TListado[[#This Row],[FECHA DE COMPRA]])</f>
        <v>2010</v>
      </c>
      <c r="N631" t="s">
        <v>5919</v>
      </c>
    </row>
    <row r="632" spans="1:14" x14ac:dyDescent="0.3">
      <c r="A632">
        <v>629</v>
      </c>
      <c r="B632">
        <v>5</v>
      </c>
      <c r="C632" t="s">
        <v>8</v>
      </c>
      <c r="D632" t="s">
        <v>1103</v>
      </c>
      <c r="F632" t="s">
        <v>2616</v>
      </c>
      <c r="G632" t="s">
        <v>655</v>
      </c>
      <c r="H632" t="s">
        <v>254</v>
      </c>
      <c r="I632" t="s">
        <v>854</v>
      </c>
      <c r="J632" t="s">
        <v>1104</v>
      </c>
      <c r="K632" t="s">
        <v>856</v>
      </c>
      <c r="L632" s="12">
        <v>39855</v>
      </c>
      <c r="M632">
        <f>+YEAR(TListado[[#This Row],[FECHA DE COMPRA]])</f>
        <v>2009</v>
      </c>
      <c r="N632" t="s">
        <v>5919</v>
      </c>
    </row>
    <row r="633" spans="1:14" x14ac:dyDescent="0.3">
      <c r="A633">
        <v>630</v>
      </c>
      <c r="B633">
        <v>5</v>
      </c>
      <c r="C633" t="s">
        <v>8</v>
      </c>
      <c r="D633" t="s">
        <v>1105</v>
      </c>
      <c r="F633" t="s">
        <v>2617</v>
      </c>
      <c r="G633" t="s">
        <v>655</v>
      </c>
      <c r="H633" t="s">
        <v>254</v>
      </c>
      <c r="I633" t="s">
        <v>680</v>
      </c>
      <c r="J633" t="s">
        <v>1106</v>
      </c>
      <c r="K633" t="s">
        <v>283</v>
      </c>
      <c r="L633" s="12">
        <v>40870</v>
      </c>
      <c r="M633">
        <f>+YEAR(TListado[[#This Row],[FECHA DE COMPRA]])</f>
        <v>2011</v>
      </c>
      <c r="N633" t="s">
        <v>5919</v>
      </c>
    </row>
    <row r="634" spans="1:14" x14ac:dyDescent="0.3">
      <c r="A634">
        <v>631</v>
      </c>
      <c r="B634">
        <v>5</v>
      </c>
      <c r="C634" t="s">
        <v>8</v>
      </c>
      <c r="D634" t="s">
        <v>1107</v>
      </c>
      <c r="F634" t="s">
        <v>2618</v>
      </c>
      <c r="G634" t="s">
        <v>655</v>
      </c>
      <c r="H634" t="s">
        <v>254</v>
      </c>
      <c r="I634" t="s">
        <v>680</v>
      </c>
      <c r="J634" t="s">
        <v>1108</v>
      </c>
      <c r="K634" t="s">
        <v>283</v>
      </c>
      <c r="L634" s="12">
        <v>40870</v>
      </c>
      <c r="M634">
        <f>+YEAR(TListado[[#This Row],[FECHA DE COMPRA]])</f>
        <v>2011</v>
      </c>
      <c r="N634" t="s">
        <v>5919</v>
      </c>
    </row>
    <row r="635" spans="1:14" x14ac:dyDescent="0.3">
      <c r="A635">
        <v>632</v>
      </c>
      <c r="B635">
        <v>5</v>
      </c>
      <c r="C635" t="s">
        <v>8</v>
      </c>
      <c r="D635" t="s">
        <v>1109</v>
      </c>
      <c r="F635" t="s">
        <v>2619</v>
      </c>
      <c r="G635" t="s">
        <v>655</v>
      </c>
      <c r="H635" t="s">
        <v>328</v>
      </c>
      <c r="I635" t="s">
        <v>687</v>
      </c>
      <c r="J635" t="s">
        <v>1110</v>
      </c>
      <c r="K635" t="s">
        <v>331</v>
      </c>
      <c r="L635" s="12">
        <v>40480</v>
      </c>
      <c r="M635">
        <f>+YEAR(TListado[[#This Row],[FECHA DE COMPRA]])</f>
        <v>2010</v>
      </c>
      <c r="N635" t="s">
        <v>5919</v>
      </c>
    </row>
    <row r="636" spans="1:14" x14ac:dyDescent="0.3">
      <c r="A636">
        <v>633</v>
      </c>
      <c r="B636">
        <v>5</v>
      </c>
      <c r="C636" t="s">
        <v>8</v>
      </c>
      <c r="D636" t="s">
        <v>1111</v>
      </c>
      <c r="F636" t="s">
        <v>2620</v>
      </c>
      <c r="G636" t="s">
        <v>655</v>
      </c>
      <c r="H636" t="s">
        <v>328</v>
      </c>
      <c r="I636" t="s">
        <v>687</v>
      </c>
      <c r="J636" t="s">
        <v>1112</v>
      </c>
      <c r="K636" t="s">
        <v>331</v>
      </c>
      <c r="L636" s="12">
        <v>40480</v>
      </c>
      <c r="M636">
        <f>+YEAR(TListado[[#This Row],[FECHA DE COMPRA]])</f>
        <v>2010</v>
      </c>
      <c r="N636" t="s">
        <v>5919</v>
      </c>
    </row>
    <row r="637" spans="1:14" x14ac:dyDescent="0.3">
      <c r="A637">
        <v>634</v>
      </c>
      <c r="B637">
        <v>5</v>
      </c>
      <c r="C637" t="s">
        <v>8</v>
      </c>
      <c r="D637" t="s">
        <v>1113</v>
      </c>
      <c r="F637" t="s">
        <v>2621</v>
      </c>
      <c r="G637" t="s">
        <v>655</v>
      </c>
      <c r="H637" t="s">
        <v>328</v>
      </c>
      <c r="I637" t="s">
        <v>687</v>
      </c>
      <c r="J637" t="s">
        <v>1114</v>
      </c>
      <c r="K637" t="s">
        <v>331</v>
      </c>
      <c r="L637" s="12">
        <v>40480</v>
      </c>
      <c r="M637">
        <f>+YEAR(TListado[[#This Row],[FECHA DE COMPRA]])</f>
        <v>2010</v>
      </c>
      <c r="N637" t="s">
        <v>5919</v>
      </c>
    </row>
    <row r="638" spans="1:14" x14ac:dyDescent="0.3">
      <c r="A638">
        <v>635</v>
      </c>
      <c r="B638">
        <v>5</v>
      </c>
      <c r="C638" t="s">
        <v>8</v>
      </c>
      <c r="D638" t="s">
        <v>1115</v>
      </c>
      <c r="F638" t="s">
        <v>2622</v>
      </c>
      <c r="G638" t="s">
        <v>655</v>
      </c>
      <c r="H638" t="s">
        <v>254</v>
      </c>
      <c r="I638" t="s">
        <v>854</v>
      </c>
      <c r="J638" t="s">
        <v>1116</v>
      </c>
      <c r="K638" t="s">
        <v>856</v>
      </c>
      <c r="L638" s="12">
        <v>39855</v>
      </c>
      <c r="M638">
        <f>+YEAR(TListado[[#This Row],[FECHA DE COMPRA]])</f>
        <v>2009</v>
      </c>
      <c r="N638" t="s">
        <v>5919</v>
      </c>
    </row>
    <row r="639" spans="1:14" x14ac:dyDescent="0.3">
      <c r="A639">
        <v>636</v>
      </c>
      <c r="B639">
        <v>5</v>
      </c>
      <c r="C639" t="s">
        <v>8</v>
      </c>
      <c r="D639" t="s">
        <v>1117</v>
      </c>
      <c r="F639" t="s">
        <v>2623</v>
      </c>
      <c r="G639" t="s">
        <v>655</v>
      </c>
      <c r="H639" t="s">
        <v>254</v>
      </c>
      <c r="I639" t="s">
        <v>680</v>
      </c>
      <c r="J639" t="s">
        <v>1118</v>
      </c>
      <c r="K639" t="s">
        <v>824</v>
      </c>
      <c r="L639" s="12">
        <v>40837</v>
      </c>
      <c r="M639">
        <f>+YEAR(TListado[[#This Row],[FECHA DE COMPRA]])</f>
        <v>2011</v>
      </c>
      <c r="N639" t="s">
        <v>5919</v>
      </c>
    </row>
    <row r="640" spans="1:14" x14ac:dyDescent="0.3">
      <c r="A640">
        <v>637</v>
      </c>
      <c r="B640">
        <v>5</v>
      </c>
      <c r="C640" t="s">
        <v>8</v>
      </c>
      <c r="D640" t="s">
        <v>1119</v>
      </c>
      <c r="F640" t="s">
        <v>2624</v>
      </c>
      <c r="G640" t="s">
        <v>655</v>
      </c>
      <c r="H640" t="s">
        <v>254</v>
      </c>
      <c r="I640" t="s">
        <v>680</v>
      </c>
      <c r="J640" t="s">
        <v>1120</v>
      </c>
      <c r="K640" t="s">
        <v>283</v>
      </c>
      <c r="L640" s="12">
        <v>40893</v>
      </c>
      <c r="M640">
        <f>+YEAR(TListado[[#This Row],[FECHA DE COMPRA]])</f>
        <v>2011</v>
      </c>
      <c r="N640" t="s">
        <v>5919</v>
      </c>
    </row>
    <row r="641" spans="1:14" x14ac:dyDescent="0.3">
      <c r="A641">
        <v>638</v>
      </c>
      <c r="B641">
        <v>5</v>
      </c>
      <c r="C641" t="s">
        <v>8</v>
      </c>
      <c r="D641" t="s">
        <v>1121</v>
      </c>
      <c r="F641" t="s">
        <v>2625</v>
      </c>
      <c r="G641" t="s">
        <v>655</v>
      </c>
      <c r="H641" t="s">
        <v>254</v>
      </c>
      <c r="I641" t="s">
        <v>680</v>
      </c>
      <c r="J641" t="s">
        <v>1122</v>
      </c>
      <c r="K641" t="s">
        <v>283</v>
      </c>
      <c r="L641" s="12">
        <v>40870</v>
      </c>
      <c r="M641">
        <f>+YEAR(TListado[[#This Row],[FECHA DE COMPRA]])</f>
        <v>2011</v>
      </c>
      <c r="N641" t="s">
        <v>5919</v>
      </c>
    </row>
    <row r="642" spans="1:14" x14ac:dyDescent="0.3">
      <c r="A642">
        <v>639</v>
      </c>
      <c r="B642">
        <v>5</v>
      </c>
      <c r="C642" t="s">
        <v>8</v>
      </c>
      <c r="D642" t="s">
        <v>1123</v>
      </c>
      <c r="F642" t="s">
        <v>2626</v>
      </c>
      <c r="G642" t="s">
        <v>655</v>
      </c>
      <c r="H642" t="s">
        <v>328</v>
      </c>
      <c r="I642" t="s">
        <v>687</v>
      </c>
      <c r="J642" t="s">
        <v>1124</v>
      </c>
      <c r="K642" t="s">
        <v>331</v>
      </c>
      <c r="L642" s="12">
        <v>40480</v>
      </c>
      <c r="M642">
        <f>+YEAR(TListado[[#This Row],[FECHA DE COMPRA]])</f>
        <v>2010</v>
      </c>
      <c r="N642" t="s">
        <v>5919</v>
      </c>
    </row>
    <row r="643" spans="1:14" x14ac:dyDescent="0.3">
      <c r="A643">
        <v>640</v>
      </c>
      <c r="B643">
        <v>5</v>
      </c>
      <c r="C643" t="s">
        <v>8</v>
      </c>
      <c r="D643" t="s">
        <v>1125</v>
      </c>
      <c r="F643" t="s">
        <v>2627</v>
      </c>
      <c r="G643" t="s">
        <v>655</v>
      </c>
      <c r="H643" t="s">
        <v>328</v>
      </c>
      <c r="I643" t="s">
        <v>687</v>
      </c>
      <c r="J643" t="s">
        <v>1126</v>
      </c>
      <c r="K643" t="s">
        <v>331</v>
      </c>
      <c r="L643" s="12">
        <v>40480</v>
      </c>
      <c r="M643">
        <f>+YEAR(TListado[[#This Row],[FECHA DE COMPRA]])</f>
        <v>2010</v>
      </c>
      <c r="N643" t="s">
        <v>5919</v>
      </c>
    </row>
    <row r="644" spans="1:14" x14ac:dyDescent="0.3">
      <c r="A644">
        <v>641</v>
      </c>
      <c r="B644">
        <v>5</v>
      </c>
      <c r="C644" t="s">
        <v>8</v>
      </c>
      <c r="D644" t="s">
        <v>1127</v>
      </c>
      <c r="F644" t="s">
        <v>2628</v>
      </c>
      <c r="G644" t="s">
        <v>655</v>
      </c>
      <c r="H644" t="s">
        <v>254</v>
      </c>
      <c r="I644" t="s">
        <v>680</v>
      </c>
      <c r="J644" t="s">
        <v>1128</v>
      </c>
      <c r="K644" t="s">
        <v>824</v>
      </c>
      <c r="L644" s="12">
        <v>40837</v>
      </c>
      <c r="M644">
        <f>+YEAR(TListado[[#This Row],[FECHA DE COMPRA]])</f>
        <v>2011</v>
      </c>
      <c r="N644" t="s">
        <v>5919</v>
      </c>
    </row>
    <row r="645" spans="1:14" x14ac:dyDescent="0.3">
      <c r="A645">
        <v>642</v>
      </c>
      <c r="B645">
        <v>5</v>
      </c>
      <c r="C645" t="s">
        <v>8</v>
      </c>
      <c r="D645" t="s">
        <v>1129</v>
      </c>
      <c r="F645" t="s">
        <v>2629</v>
      </c>
      <c r="G645" t="s">
        <v>655</v>
      </c>
      <c r="H645" t="s">
        <v>328</v>
      </c>
      <c r="I645" t="s">
        <v>687</v>
      </c>
      <c r="J645" t="s">
        <v>1130</v>
      </c>
      <c r="K645" t="s">
        <v>331</v>
      </c>
      <c r="L645" s="12">
        <v>40480</v>
      </c>
      <c r="M645">
        <f>+YEAR(TListado[[#This Row],[FECHA DE COMPRA]])</f>
        <v>2010</v>
      </c>
      <c r="N645" t="s">
        <v>5919</v>
      </c>
    </row>
    <row r="646" spans="1:14" x14ac:dyDescent="0.3">
      <c r="A646">
        <v>643</v>
      </c>
      <c r="B646">
        <v>5</v>
      </c>
      <c r="C646" t="s">
        <v>8</v>
      </c>
      <c r="D646" t="s">
        <v>1131</v>
      </c>
      <c r="F646" t="s">
        <v>2630</v>
      </c>
      <c r="G646" t="s">
        <v>655</v>
      </c>
      <c r="H646" t="s">
        <v>328</v>
      </c>
      <c r="I646" t="s">
        <v>687</v>
      </c>
      <c r="J646" t="s">
        <v>1132</v>
      </c>
      <c r="K646" t="s">
        <v>331</v>
      </c>
      <c r="L646" s="12">
        <v>40480</v>
      </c>
      <c r="M646">
        <f>+YEAR(TListado[[#This Row],[FECHA DE COMPRA]])</f>
        <v>2010</v>
      </c>
      <c r="N646" t="s">
        <v>5919</v>
      </c>
    </row>
    <row r="647" spans="1:14" x14ac:dyDescent="0.3">
      <c r="A647">
        <v>644</v>
      </c>
      <c r="B647">
        <v>5</v>
      </c>
      <c r="C647" t="s">
        <v>8</v>
      </c>
      <c r="D647" t="s">
        <v>1133</v>
      </c>
      <c r="F647" t="s">
        <v>2631</v>
      </c>
      <c r="G647" t="s">
        <v>655</v>
      </c>
      <c r="H647" t="s">
        <v>328</v>
      </c>
      <c r="I647" t="s">
        <v>687</v>
      </c>
      <c r="J647" t="s">
        <v>1134</v>
      </c>
      <c r="K647" t="s">
        <v>331</v>
      </c>
      <c r="L647" s="12">
        <v>40480</v>
      </c>
      <c r="M647">
        <f>+YEAR(TListado[[#This Row],[FECHA DE COMPRA]])</f>
        <v>2010</v>
      </c>
      <c r="N647" t="s">
        <v>5919</v>
      </c>
    </row>
    <row r="648" spans="1:14" x14ac:dyDescent="0.3">
      <c r="A648">
        <v>645</v>
      </c>
      <c r="B648">
        <v>5</v>
      </c>
      <c r="C648" t="s">
        <v>8</v>
      </c>
      <c r="D648" t="s">
        <v>1135</v>
      </c>
      <c r="F648" t="s">
        <v>2632</v>
      </c>
      <c r="G648" t="s">
        <v>655</v>
      </c>
      <c r="H648" t="s">
        <v>254</v>
      </c>
      <c r="I648" t="s">
        <v>680</v>
      </c>
      <c r="J648" t="s">
        <v>1136</v>
      </c>
      <c r="K648" t="s">
        <v>824</v>
      </c>
      <c r="L648" s="12">
        <v>40837</v>
      </c>
      <c r="M648">
        <f>+YEAR(TListado[[#This Row],[FECHA DE COMPRA]])</f>
        <v>2011</v>
      </c>
      <c r="N648" t="s">
        <v>5919</v>
      </c>
    </row>
    <row r="649" spans="1:14" x14ac:dyDescent="0.3">
      <c r="A649">
        <v>646</v>
      </c>
      <c r="B649">
        <v>5</v>
      </c>
      <c r="C649" t="s">
        <v>8</v>
      </c>
      <c r="D649" t="s">
        <v>1137</v>
      </c>
      <c r="F649" t="s">
        <v>2633</v>
      </c>
      <c r="G649" t="s">
        <v>655</v>
      </c>
      <c r="H649" t="s">
        <v>254</v>
      </c>
      <c r="I649" t="s">
        <v>854</v>
      </c>
      <c r="J649" t="s">
        <v>1138</v>
      </c>
      <c r="K649" t="s">
        <v>856</v>
      </c>
      <c r="L649" s="12">
        <v>39855</v>
      </c>
      <c r="M649">
        <f>+YEAR(TListado[[#This Row],[FECHA DE COMPRA]])</f>
        <v>2009</v>
      </c>
      <c r="N649" t="s">
        <v>5919</v>
      </c>
    </row>
    <row r="650" spans="1:14" x14ac:dyDescent="0.3">
      <c r="A650">
        <v>647</v>
      </c>
      <c r="B650">
        <v>5</v>
      </c>
      <c r="C650" t="s">
        <v>8</v>
      </c>
      <c r="D650" t="s">
        <v>1139</v>
      </c>
      <c r="F650" t="s">
        <v>2634</v>
      </c>
      <c r="G650" t="s">
        <v>655</v>
      </c>
      <c r="H650" t="s">
        <v>254</v>
      </c>
      <c r="I650" t="s">
        <v>680</v>
      </c>
      <c r="J650" t="s">
        <v>1140</v>
      </c>
      <c r="K650" t="s">
        <v>824</v>
      </c>
      <c r="L650" s="12">
        <v>40837</v>
      </c>
      <c r="M650">
        <f>+YEAR(TListado[[#This Row],[FECHA DE COMPRA]])</f>
        <v>2011</v>
      </c>
      <c r="N650" t="s">
        <v>5919</v>
      </c>
    </row>
    <row r="651" spans="1:14" x14ac:dyDescent="0.3">
      <c r="A651">
        <v>648</v>
      </c>
      <c r="B651">
        <v>5</v>
      </c>
      <c r="C651" t="s">
        <v>8</v>
      </c>
      <c r="D651" t="s">
        <v>1141</v>
      </c>
      <c r="E651" t="s">
        <v>2635</v>
      </c>
      <c r="F651" t="s">
        <v>2636</v>
      </c>
      <c r="G651" t="s">
        <v>655</v>
      </c>
      <c r="H651" t="s">
        <v>328</v>
      </c>
      <c r="I651" t="s">
        <v>687</v>
      </c>
      <c r="J651" t="s">
        <v>1142</v>
      </c>
      <c r="K651" t="s">
        <v>331</v>
      </c>
      <c r="L651" s="12">
        <v>40480</v>
      </c>
      <c r="M651">
        <f>+YEAR(TListado[[#This Row],[FECHA DE COMPRA]])</f>
        <v>2010</v>
      </c>
      <c r="N651" t="s">
        <v>5919</v>
      </c>
    </row>
    <row r="652" spans="1:14" x14ac:dyDescent="0.3">
      <c r="A652">
        <v>649</v>
      </c>
      <c r="B652">
        <v>5</v>
      </c>
      <c r="C652" t="s">
        <v>8</v>
      </c>
      <c r="D652" t="s">
        <v>1143</v>
      </c>
      <c r="F652" t="s">
        <v>2637</v>
      </c>
      <c r="G652" t="s">
        <v>655</v>
      </c>
      <c r="H652" t="s">
        <v>254</v>
      </c>
      <c r="I652" t="s">
        <v>854</v>
      </c>
      <c r="J652" t="s">
        <v>1144</v>
      </c>
      <c r="K652" t="s">
        <v>856</v>
      </c>
      <c r="L652" s="12">
        <v>39855</v>
      </c>
      <c r="M652">
        <f>+YEAR(TListado[[#This Row],[FECHA DE COMPRA]])</f>
        <v>2009</v>
      </c>
      <c r="N652" t="s">
        <v>5919</v>
      </c>
    </row>
    <row r="653" spans="1:14" x14ac:dyDescent="0.3">
      <c r="A653">
        <v>650</v>
      </c>
      <c r="B653">
        <v>5</v>
      </c>
      <c r="C653" t="s">
        <v>8</v>
      </c>
      <c r="D653" t="s">
        <v>1145</v>
      </c>
      <c r="F653" t="s">
        <v>2638</v>
      </c>
      <c r="G653" t="s">
        <v>655</v>
      </c>
      <c r="H653" t="s">
        <v>254</v>
      </c>
      <c r="I653" t="s">
        <v>854</v>
      </c>
      <c r="J653" t="s">
        <v>1146</v>
      </c>
      <c r="K653" t="s">
        <v>1147</v>
      </c>
      <c r="L653" s="12">
        <v>40134</v>
      </c>
      <c r="M653">
        <f>+YEAR(TListado[[#This Row],[FECHA DE COMPRA]])</f>
        <v>2009</v>
      </c>
      <c r="N653" t="s">
        <v>5919</v>
      </c>
    </row>
    <row r="654" spans="1:14" x14ac:dyDescent="0.3">
      <c r="A654">
        <v>651</v>
      </c>
      <c r="B654">
        <v>5</v>
      </c>
      <c r="C654" t="s">
        <v>8</v>
      </c>
      <c r="D654" t="s">
        <v>1148</v>
      </c>
      <c r="F654" t="s">
        <v>2639</v>
      </c>
      <c r="G654" t="s">
        <v>655</v>
      </c>
      <c r="H654" t="s">
        <v>254</v>
      </c>
      <c r="I654" t="s">
        <v>854</v>
      </c>
      <c r="J654" t="s">
        <v>1149</v>
      </c>
      <c r="K654" t="s">
        <v>856</v>
      </c>
      <c r="L654" s="12">
        <v>39855</v>
      </c>
      <c r="M654">
        <f>+YEAR(TListado[[#This Row],[FECHA DE COMPRA]])</f>
        <v>2009</v>
      </c>
      <c r="N654" t="s">
        <v>5919</v>
      </c>
    </row>
    <row r="655" spans="1:14" x14ac:dyDescent="0.3">
      <c r="A655">
        <v>652</v>
      </c>
      <c r="B655">
        <v>5</v>
      </c>
      <c r="C655" t="s">
        <v>8</v>
      </c>
      <c r="D655" t="s">
        <v>1150</v>
      </c>
      <c r="F655" t="s">
        <v>2640</v>
      </c>
      <c r="G655" t="s">
        <v>655</v>
      </c>
      <c r="H655" t="s">
        <v>254</v>
      </c>
      <c r="I655" t="s">
        <v>854</v>
      </c>
      <c r="J655" t="s">
        <v>1151</v>
      </c>
      <c r="K655" t="s">
        <v>856</v>
      </c>
      <c r="L655" s="12">
        <v>39855</v>
      </c>
      <c r="M655">
        <f>+YEAR(TListado[[#This Row],[FECHA DE COMPRA]])</f>
        <v>2009</v>
      </c>
      <c r="N655" t="s">
        <v>5919</v>
      </c>
    </row>
    <row r="656" spans="1:14" x14ac:dyDescent="0.3">
      <c r="A656">
        <v>653</v>
      </c>
      <c r="B656">
        <v>5</v>
      </c>
      <c r="C656" t="s">
        <v>8</v>
      </c>
      <c r="D656" t="s">
        <v>1152</v>
      </c>
      <c r="F656" t="s">
        <v>2641</v>
      </c>
      <c r="G656" t="s">
        <v>655</v>
      </c>
      <c r="H656" t="s">
        <v>254</v>
      </c>
      <c r="I656" t="s">
        <v>854</v>
      </c>
      <c r="J656" t="s">
        <v>1153</v>
      </c>
      <c r="K656" t="s">
        <v>984</v>
      </c>
      <c r="L656" s="12">
        <v>40070</v>
      </c>
      <c r="M656">
        <f>+YEAR(TListado[[#This Row],[FECHA DE COMPRA]])</f>
        <v>2009</v>
      </c>
      <c r="N656" t="s">
        <v>5919</v>
      </c>
    </row>
    <row r="657" spans="1:14" x14ac:dyDescent="0.3">
      <c r="A657">
        <v>654</v>
      </c>
      <c r="B657">
        <v>5</v>
      </c>
      <c r="C657" t="s">
        <v>8</v>
      </c>
      <c r="D657" t="s">
        <v>1154</v>
      </c>
      <c r="F657" t="s">
        <v>2642</v>
      </c>
      <c r="G657" t="s">
        <v>655</v>
      </c>
      <c r="H657" t="s">
        <v>254</v>
      </c>
      <c r="I657" t="s">
        <v>854</v>
      </c>
      <c r="J657" t="s">
        <v>1155</v>
      </c>
      <c r="K657" t="s">
        <v>984</v>
      </c>
      <c r="L657" s="12">
        <v>40070</v>
      </c>
      <c r="M657">
        <f>+YEAR(TListado[[#This Row],[FECHA DE COMPRA]])</f>
        <v>2009</v>
      </c>
      <c r="N657" t="s">
        <v>5919</v>
      </c>
    </row>
    <row r="658" spans="1:14" x14ac:dyDescent="0.3">
      <c r="A658">
        <v>655</v>
      </c>
      <c r="B658">
        <v>5</v>
      </c>
      <c r="C658" t="s">
        <v>8</v>
      </c>
      <c r="D658" t="s">
        <v>1156</v>
      </c>
      <c r="F658" t="s">
        <v>2643</v>
      </c>
      <c r="G658" t="s">
        <v>655</v>
      </c>
      <c r="H658" t="s">
        <v>328</v>
      </c>
      <c r="I658" t="s">
        <v>687</v>
      </c>
      <c r="J658" t="s">
        <v>1157</v>
      </c>
      <c r="K658" t="s">
        <v>331</v>
      </c>
      <c r="L658" s="12">
        <v>40480</v>
      </c>
      <c r="M658">
        <f>+YEAR(TListado[[#This Row],[FECHA DE COMPRA]])</f>
        <v>2010</v>
      </c>
      <c r="N658" t="s">
        <v>5919</v>
      </c>
    </row>
    <row r="659" spans="1:14" x14ac:dyDescent="0.3">
      <c r="A659">
        <v>656</v>
      </c>
      <c r="B659">
        <v>5</v>
      </c>
      <c r="C659" t="s">
        <v>8</v>
      </c>
      <c r="D659" t="s">
        <v>1158</v>
      </c>
      <c r="E659" t="s">
        <v>2644</v>
      </c>
      <c r="F659" t="s">
        <v>2645</v>
      </c>
      <c r="G659" t="s">
        <v>655</v>
      </c>
      <c r="H659" t="s">
        <v>328</v>
      </c>
      <c r="I659" t="s">
        <v>687</v>
      </c>
      <c r="J659" t="s">
        <v>1159</v>
      </c>
      <c r="K659" t="s">
        <v>331</v>
      </c>
      <c r="L659" s="12">
        <v>40480</v>
      </c>
      <c r="M659">
        <f>+YEAR(TListado[[#This Row],[FECHA DE COMPRA]])</f>
        <v>2010</v>
      </c>
      <c r="N659" t="s">
        <v>5919</v>
      </c>
    </row>
    <row r="660" spans="1:14" x14ac:dyDescent="0.3">
      <c r="A660">
        <v>657</v>
      </c>
      <c r="B660">
        <v>5</v>
      </c>
      <c r="C660" t="s">
        <v>8</v>
      </c>
      <c r="D660" t="s">
        <v>1160</v>
      </c>
      <c r="E660" t="s">
        <v>2646</v>
      </c>
      <c r="F660" t="s">
        <v>2647</v>
      </c>
      <c r="G660" t="s">
        <v>655</v>
      </c>
      <c r="H660" t="s">
        <v>328</v>
      </c>
      <c r="I660" t="s">
        <v>687</v>
      </c>
      <c r="J660" t="s">
        <v>1161</v>
      </c>
      <c r="K660" t="s">
        <v>331</v>
      </c>
      <c r="L660" s="12">
        <v>40480</v>
      </c>
      <c r="M660">
        <f>+YEAR(TListado[[#This Row],[FECHA DE COMPRA]])</f>
        <v>2010</v>
      </c>
      <c r="N660" t="s">
        <v>5919</v>
      </c>
    </row>
    <row r="661" spans="1:14" x14ac:dyDescent="0.3">
      <c r="A661">
        <v>658</v>
      </c>
      <c r="B661">
        <v>5</v>
      </c>
      <c r="C661" t="s">
        <v>8</v>
      </c>
      <c r="D661" t="s">
        <v>1162</v>
      </c>
      <c r="F661" t="s">
        <v>2648</v>
      </c>
      <c r="G661" t="s">
        <v>655</v>
      </c>
      <c r="H661" t="s">
        <v>328</v>
      </c>
      <c r="I661" t="s">
        <v>687</v>
      </c>
      <c r="J661" t="s">
        <v>1163</v>
      </c>
      <c r="K661" t="s">
        <v>331</v>
      </c>
      <c r="L661" s="12">
        <v>40480</v>
      </c>
      <c r="M661">
        <f>+YEAR(TListado[[#This Row],[FECHA DE COMPRA]])</f>
        <v>2010</v>
      </c>
      <c r="N661" t="s">
        <v>5919</v>
      </c>
    </row>
    <row r="662" spans="1:14" x14ac:dyDescent="0.3">
      <c r="A662">
        <v>659</v>
      </c>
      <c r="B662">
        <v>5</v>
      </c>
      <c r="C662" t="s">
        <v>8</v>
      </c>
      <c r="D662" t="s">
        <v>1164</v>
      </c>
      <c r="F662" t="s">
        <v>2649</v>
      </c>
      <c r="G662" t="s">
        <v>655</v>
      </c>
      <c r="H662" t="s">
        <v>328</v>
      </c>
      <c r="I662" t="s">
        <v>687</v>
      </c>
      <c r="J662" t="s">
        <v>1165</v>
      </c>
      <c r="K662" t="s">
        <v>331</v>
      </c>
      <c r="L662" s="12">
        <v>40480</v>
      </c>
      <c r="M662">
        <f>+YEAR(TListado[[#This Row],[FECHA DE COMPRA]])</f>
        <v>2010</v>
      </c>
      <c r="N662" t="s">
        <v>5919</v>
      </c>
    </row>
    <row r="663" spans="1:14" x14ac:dyDescent="0.3">
      <c r="A663">
        <v>660</v>
      </c>
      <c r="B663">
        <v>5</v>
      </c>
      <c r="C663" t="s">
        <v>8</v>
      </c>
      <c r="D663" t="s">
        <v>1166</v>
      </c>
      <c r="F663" t="s">
        <v>2650</v>
      </c>
      <c r="G663" t="s">
        <v>655</v>
      </c>
      <c r="H663" t="s">
        <v>254</v>
      </c>
      <c r="I663" t="s">
        <v>680</v>
      </c>
      <c r="J663" t="s">
        <v>1167</v>
      </c>
      <c r="K663" t="s">
        <v>824</v>
      </c>
      <c r="L663" s="12">
        <v>40837</v>
      </c>
      <c r="M663">
        <f>+YEAR(TListado[[#This Row],[FECHA DE COMPRA]])</f>
        <v>2011</v>
      </c>
      <c r="N663" t="s">
        <v>5919</v>
      </c>
    </row>
    <row r="664" spans="1:14" x14ac:dyDescent="0.3">
      <c r="A664">
        <v>661</v>
      </c>
      <c r="B664">
        <v>5</v>
      </c>
      <c r="C664" t="s">
        <v>8</v>
      </c>
      <c r="D664" t="s">
        <v>1168</v>
      </c>
      <c r="F664" t="s">
        <v>2651</v>
      </c>
      <c r="G664" t="s">
        <v>655</v>
      </c>
      <c r="H664" t="s">
        <v>328</v>
      </c>
      <c r="I664" t="s">
        <v>687</v>
      </c>
      <c r="J664" t="s">
        <v>1169</v>
      </c>
      <c r="K664" t="s">
        <v>331</v>
      </c>
      <c r="L664" s="12">
        <v>40480</v>
      </c>
      <c r="M664">
        <f>+YEAR(TListado[[#This Row],[FECHA DE COMPRA]])</f>
        <v>2010</v>
      </c>
      <c r="N664" t="s">
        <v>5919</v>
      </c>
    </row>
    <row r="665" spans="1:14" x14ac:dyDescent="0.3">
      <c r="A665">
        <v>662</v>
      </c>
      <c r="B665">
        <v>5</v>
      </c>
      <c r="C665" t="s">
        <v>8</v>
      </c>
      <c r="D665" t="s">
        <v>1170</v>
      </c>
      <c r="E665" t="s">
        <v>2652</v>
      </c>
      <c r="F665" t="s">
        <v>2653</v>
      </c>
      <c r="G665" t="s">
        <v>655</v>
      </c>
      <c r="H665" t="s">
        <v>254</v>
      </c>
      <c r="I665" t="s">
        <v>680</v>
      </c>
      <c r="J665" t="s">
        <v>1171</v>
      </c>
      <c r="K665" t="s">
        <v>283</v>
      </c>
      <c r="L665" s="12">
        <v>40870</v>
      </c>
      <c r="M665">
        <f>+YEAR(TListado[[#This Row],[FECHA DE COMPRA]])</f>
        <v>2011</v>
      </c>
      <c r="N665" t="s">
        <v>5919</v>
      </c>
    </row>
    <row r="666" spans="1:14" x14ac:dyDescent="0.3">
      <c r="A666">
        <v>663</v>
      </c>
      <c r="B666">
        <v>5</v>
      </c>
      <c r="C666" t="s">
        <v>8</v>
      </c>
      <c r="D666" t="s">
        <v>1172</v>
      </c>
      <c r="F666" t="s">
        <v>2654</v>
      </c>
      <c r="G666" t="s">
        <v>655</v>
      </c>
      <c r="H666" t="s">
        <v>254</v>
      </c>
      <c r="I666" t="s">
        <v>854</v>
      </c>
      <c r="J666" t="s">
        <v>1173</v>
      </c>
      <c r="K666" t="s">
        <v>984</v>
      </c>
      <c r="L666" s="12">
        <v>40070</v>
      </c>
      <c r="M666">
        <f>+YEAR(TListado[[#This Row],[FECHA DE COMPRA]])</f>
        <v>2009</v>
      </c>
      <c r="N666" t="s">
        <v>5919</v>
      </c>
    </row>
    <row r="667" spans="1:14" x14ac:dyDescent="0.3">
      <c r="A667">
        <v>664</v>
      </c>
      <c r="B667">
        <v>5</v>
      </c>
      <c r="C667" t="s">
        <v>8</v>
      </c>
      <c r="D667" t="s">
        <v>1174</v>
      </c>
      <c r="F667" t="s">
        <v>2655</v>
      </c>
      <c r="G667" t="s">
        <v>655</v>
      </c>
      <c r="H667" t="s">
        <v>328</v>
      </c>
      <c r="I667" t="s">
        <v>687</v>
      </c>
      <c r="J667" t="s">
        <v>1175</v>
      </c>
      <c r="K667" t="s">
        <v>331</v>
      </c>
      <c r="L667" s="12">
        <v>40480</v>
      </c>
      <c r="M667">
        <f>+YEAR(TListado[[#This Row],[FECHA DE COMPRA]])</f>
        <v>2010</v>
      </c>
      <c r="N667" t="s">
        <v>5919</v>
      </c>
    </row>
    <row r="668" spans="1:14" x14ac:dyDescent="0.3">
      <c r="A668">
        <v>665</v>
      </c>
      <c r="B668">
        <v>5</v>
      </c>
      <c r="C668" t="s">
        <v>8</v>
      </c>
      <c r="D668" t="s">
        <v>1176</v>
      </c>
      <c r="E668" t="s">
        <v>2656</v>
      </c>
      <c r="F668" t="s">
        <v>2657</v>
      </c>
      <c r="G668" t="s">
        <v>655</v>
      </c>
      <c r="H668" t="s">
        <v>328</v>
      </c>
      <c r="I668" t="s">
        <v>687</v>
      </c>
      <c r="J668" t="s">
        <v>1177</v>
      </c>
      <c r="K668" t="s">
        <v>331</v>
      </c>
      <c r="L668" s="12">
        <v>40480</v>
      </c>
      <c r="M668">
        <f>+YEAR(TListado[[#This Row],[FECHA DE COMPRA]])</f>
        <v>2010</v>
      </c>
      <c r="N668" t="s">
        <v>5919</v>
      </c>
    </row>
    <row r="669" spans="1:14" x14ac:dyDescent="0.3">
      <c r="A669">
        <v>666</v>
      </c>
      <c r="B669">
        <v>5</v>
      </c>
      <c r="C669" t="s">
        <v>8</v>
      </c>
      <c r="D669" t="s">
        <v>1178</v>
      </c>
      <c r="F669" t="s">
        <v>2658</v>
      </c>
      <c r="G669" t="s">
        <v>655</v>
      </c>
      <c r="H669" t="s">
        <v>254</v>
      </c>
      <c r="I669" t="s">
        <v>854</v>
      </c>
      <c r="J669" t="s">
        <v>1179</v>
      </c>
      <c r="K669" t="s">
        <v>856</v>
      </c>
      <c r="L669" s="12">
        <v>39855</v>
      </c>
      <c r="M669">
        <f>+YEAR(TListado[[#This Row],[FECHA DE COMPRA]])</f>
        <v>2009</v>
      </c>
      <c r="N669" t="s">
        <v>5919</v>
      </c>
    </row>
    <row r="670" spans="1:14" x14ac:dyDescent="0.3">
      <c r="A670">
        <v>667</v>
      </c>
      <c r="B670">
        <v>5</v>
      </c>
      <c r="C670" t="s">
        <v>8</v>
      </c>
      <c r="D670" t="s">
        <v>1180</v>
      </c>
      <c r="F670" t="s">
        <v>2659</v>
      </c>
      <c r="G670" t="s">
        <v>655</v>
      </c>
      <c r="H670" t="s">
        <v>254</v>
      </c>
      <c r="I670" t="s">
        <v>680</v>
      </c>
      <c r="J670" t="s">
        <v>1181</v>
      </c>
      <c r="K670" t="s">
        <v>283</v>
      </c>
      <c r="L670" s="12">
        <v>40870</v>
      </c>
      <c r="M670">
        <f>+YEAR(TListado[[#This Row],[FECHA DE COMPRA]])</f>
        <v>2011</v>
      </c>
      <c r="N670" t="s">
        <v>5919</v>
      </c>
    </row>
    <row r="671" spans="1:14" x14ac:dyDescent="0.3">
      <c r="A671">
        <v>668</v>
      </c>
      <c r="B671">
        <v>5</v>
      </c>
      <c r="C671" t="s">
        <v>8</v>
      </c>
      <c r="D671" t="s">
        <v>1182</v>
      </c>
      <c r="F671" t="s">
        <v>2660</v>
      </c>
      <c r="G671" t="s">
        <v>655</v>
      </c>
      <c r="H671" t="s">
        <v>254</v>
      </c>
      <c r="I671" t="s">
        <v>680</v>
      </c>
      <c r="J671" t="s">
        <v>1183</v>
      </c>
      <c r="K671" t="s">
        <v>824</v>
      </c>
      <c r="L671" s="12">
        <v>40837</v>
      </c>
      <c r="M671">
        <f>+YEAR(TListado[[#This Row],[FECHA DE COMPRA]])</f>
        <v>2011</v>
      </c>
      <c r="N671" t="s">
        <v>5919</v>
      </c>
    </row>
    <row r="672" spans="1:14" x14ac:dyDescent="0.3">
      <c r="A672">
        <v>669</v>
      </c>
      <c r="B672">
        <v>5</v>
      </c>
      <c r="C672" t="s">
        <v>8</v>
      </c>
      <c r="D672" t="s">
        <v>1184</v>
      </c>
      <c r="F672" t="s">
        <v>2661</v>
      </c>
      <c r="G672" t="s">
        <v>655</v>
      </c>
      <c r="H672" t="s">
        <v>328</v>
      </c>
      <c r="I672" t="s">
        <v>687</v>
      </c>
      <c r="J672" t="s">
        <v>1185</v>
      </c>
      <c r="K672" t="s">
        <v>331</v>
      </c>
      <c r="L672" s="12">
        <v>40480</v>
      </c>
      <c r="M672">
        <f>+YEAR(TListado[[#This Row],[FECHA DE COMPRA]])</f>
        <v>2010</v>
      </c>
      <c r="N672" t="s">
        <v>5919</v>
      </c>
    </row>
    <row r="673" spans="1:14" x14ac:dyDescent="0.3">
      <c r="A673">
        <v>670</v>
      </c>
      <c r="B673">
        <v>6</v>
      </c>
      <c r="C673" t="s">
        <v>8</v>
      </c>
      <c r="D673" t="s">
        <v>162</v>
      </c>
      <c r="E673" t="s">
        <v>1882</v>
      </c>
      <c r="F673" t="s">
        <v>1883</v>
      </c>
      <c r="G673" t="s">
        <v>163</v>
      </c>
      <c r="H673" t="s">
        <v>164</v>
      </c>
      <c r="I673" t="s">
        <v>165</v>
      </c>
      <c r="J673" t="s">
        <v>166</v>
      </c>
      <c r="K673" t="s">
        <v>167</v>
      </c>
      <c r="L673" s="12">
        <v>41466</v>
      </c>
      <c r="M673">
        <f>+YEAR(TListado[[#This Row],[FECHA DE COMPRA]])</f>
        <v>2013</v>
      </c>
      <c r="N673" t="s">
        <v>5919</v>
      </c>
    </row>
    <row r="674" spans="1:14" x14ac:dyDescent="0.3">
      <c r="A674">
        <v>671</v>
      </c>
      <c r="B674">
        <v>6</v>
      </c>
      <c r="C674" t="s">
        <v>8</v>
      </c>
      <c r="D674" t="s">
        <v>168</v>
      </c>
      <c r="E674" t="s">
        <v>1884</v>
      </c>
      <c r="F674" t="s">
        <v>1885</v>
      </c>
      <c r="G674" t="s">
        <v>163</v>
      </c>
      <c r="H674" t="s">
        <v>164</v>
      </c>
      <c r="I674" t="s">
        <v>5954</v>
      </c>
      <c r="J674" t="s">
        <v>169</v>
      </c>
      <c r="K674" t="s">
        <v>170</v>
      </c>
      <c r="L674" s="12">
        <v>41596</v>
      </c>
      <c r="M674">
        <f>+YEAR(TListado[[#This Row],[FECHA DE COMPRA]])</f>
        <v>2013</v>
      </c>
      <c r="N674" t="s">
        <v>5919</v>
      </c>
    </row>
    <row r="675" spans="1:14" x14ac:dyDescent="0.3">
      <c r="A675">
        <v>672</v>
      </c>
      <c r="B675">
        <v>6</v>
      </c>
      <c r="C675" t="s">
        <v>8</v>
      </c>
      <c r="D675" t="s">
        <v>171</v>
      </c>
      <c r="E675" t="s">
        <v>1886</v>
      </c>
      <c r="F675" t="s">
        <v>1887</v>
      </c>
      <c r="G675" t="s">
        <v>163</v>
      </c>
      <c r="H675" t="s">
        <v>164</v>
      </c>
      <c r="I675" t="s">
        <v>172</v>
      </c>
      <c r="J675" t="s">
        <v>173</v>
      </c>
      <c r="K675" t="s">
        <v>174</v>
      </c>
      <c r="L675" s="12">
        <v>40077</v>
      </c>
      <c r="M675">
        <f>+YEAR(TListado[[#This Row],[FECHA DE COMPRA]])</f>
        <v>2009</v>
      </c>
      <c r="N675" t="s">
        <v>5919</v>
      </c>
    </row>
    <row r="676" spans="1:14" x14ac:dyDescent="0.3">
      <c r="A676">
        <v>673</v>
      </c>
      <c r="B676">
        <v>6</v>
      </c>
      <c r="C676" t="s">
        <v>8</v>
      </c>
      <c r="D676" t="s">
        <v>175</v>
      </c>
      <c r="E676" t="s">
        <v>1888</v>
      </c>
      <c r="F676" t="s">
        <v>1889</v>
      </c>
      <c r="G676" t="s">
        <v>163</v>
      </c>
      <c r="H676" t="s">
        <v>164</v>
      </c>
      <c r="I676" t="s">
        <v>176</v>
      </c>
      <c r="J676" t="s">
        <v>177</v>
      </c>
      <c r="K676" t="s">
        <v>178</v>
      </c>
      <c r="L676" s="12">
        <v>39806</v>
      </c>
      <c r="M676">
        <f>+YEAR(TListado[[#This Row],[FECHA DE COMPRA]])</f>
        <v>2008</v>
      </c>
      <c r="N676" t="s">
        <v>5919</v>
      </c>
    </row>
    <row r="677" spans="1:14" x14ac:dyDescent="0.3">
      <c r="A677">
        <v>674</v>
      </c>
      <c r="B677">
        <v>6</v>
      </c>
      <c r="C677" t="s">
        <v>8</v>
      </c>
      <c r="D677" t="s">
        <v>179</v>
      </c>
      <c r="E677" t="s">
        <v>1890</v>
      </c>
      <c r="F677" t="s">
        <v>1891</v>
      </c>
      <c r="G677" t="s">
        <v>163</v>
      </c>
      <c r="H677" t="s">
        <v>164</v>
      </c>
      <c r="I677" t="s">
        <v>180</v>
      </c>
      <c r="J677" t="s">
        <v>181</v>
      </c>
      <c r="K677" t="s">
        <v>174</v>
      </c>
      <c r="L677" s="12">
        <v>40078</v>
      </c>
      <c r="M677">
        <f>+YEAR(TListado[[#This Row],[FECHA DE COMPRA]])</f>
        <v>2009</v>
      </c>
      <c r="N677" t="s">
        <v>5919</v>
      </c>
    </row>
    <row r="678" spans="1:14" x14ac:dyDescent="0.3">
      <c r="A678">
        <v>675</v>
      </c>
      <c r="B678">
        <v>6</v>
      </c>
      <c r="C678" t="s">
        <v>8</v>
      </c>
      <c r="D678" t="s">
        <v>182</v>
      </c>
      <c r="E678" t="s">
        <v>1892</v>
      </c>
      <c r="F678" t="s">
        <v>1893</v>
      </c>
      <c r="G678" t="s">
        <v>163</v>
      </c>
      <c r="H678" t="s">
        <v>164</v>
      </c>
      <c r="I678" t="s">
        <v>183</v>
      </c>
      <c r="J678" t="s">
        <v>184</v>
      </c>
      <c r="K678" t="s">
        <v>178</v>
      </c>
      <c r="L678" s="12">
        <v>39807</v>
      </c>
      <c r="M678">
        <f>+YEAR(TListado[[#This Row],[FECHA DE COMPRA]])</f>
        <v>2008</v>
      </c>
      <c r="N678" t="s">
        <v>5919</v>
      </c>
    </row>
    <row r="679" spans="1:14" x14ac:dyDescent="0.3">
      <c r="A679">
        <v>676</v>
      </c>
      <c r="B679">
        <v>6</v>
      </c>
      <c r="C679" t="s">
        <v>8</v>
      </c>
      <c r="D679" t="s">
        <v>185</v>
      </c>
      <c r="E679" t="s">
        <v>1894</v>
      </c>
      <c r="F679" t="s">
        <v>1895</v>
      </c>
      <c r="G679" t="s">
        <v>163</v>
      </c>
      <c r="H679" t="s">
        <v>164</v>
      </c>
      <c r="I679" t="s">
        <v>5951</v>
      </c>
      <c r="J679" t="s">
        <v>186</v>
      </c>
      <c r="K679" t="s">
        <v>187</v>
      </c>
      <c r="L679" s="12">
        <v>40781</v>
      </c>
      <c r="M679">
        <f>+YEAR(TListado[[#This Row],[FECHA DE COMPRA]])</f>
        <v>2011</v>
      </c>
      <c r="N679" t="s">
        <v>5919</v>
      </c>
    </row>
    <row r="680" spans="1:14" x14ac:dyDescent="0.3">
      <c r="A680">
        <v>677</v>
      </c>
      <c r="B680">
        <v>6</v>
      </c>
      <c r="C680" t="s">
        <v>8</v>
      </c>
      <c r="D680" t="s">
        <v>188</v>
      </c>
      <c r="E680" t="s">
        <v>1896</v>
      </c>
      <c r="F680" t="s">
        <v>1897</v>
      </c>
      <c r="G680" t="s">
        <v>163</v>
      </c>
      <c r="H680" t="s">
        <v>164</v>
      </c>
      <c r="I680" t="s">
        <v>5952</v>
      </c>
      <c r="J680" t="s">
        <v>189</v>
      </c>
      <c r="K680" t="s">
        <v>190</v>
      </c>
      <c r="L680" s="12">
        <v>41212</v>
      </c>
      <c r="M680">
        <f>+YEAR(TListado[[#This Row],[FECHA DE COMPRA]])</f>
        <v>2012</v>
      </c>
      <c r="N680" t="s">
        <v>5919</v>
      </c>
    </row>
    <row r="681" spans="1:14" x14ac:dyDescent="0.3">
      <c r="A681">
        <v>678</v>
      </c>
      <c r="B681">
        <v>6</v>
      </c>
      <c r="C681" t="s">
        <v>8</v>
      </c>
      <c r="D681" t="s">
        <v>191</v>
      </c>
      <c r="F681" t="s">
        <v>1898</v>
      </c>
      <c r="G681" t="s">
        <v>163</v>
      </c>
      <c r="H681" t="s">
        <v>164</v>
      </c>
      <c r="I681" t="s">
        <v>183</v>
      </c>
      <c r="J681" t="s">
        <v>192</v>
      </c>
      <c r="K681" t="s">
        <v>178</v>
      </c>
      <c r="L681" s="12">
        <v>39807</v>
      </c>
      <c r="M681">
        <f>+YEAR(TListado[[#This Row],[FECHA DE COMPRA]])</f>
        <v>2008</v>
      </c>
      <c r="N681" t="s">
        <v>5919</v>
      </c>
    </row>
    <row r="682" spans="1:14" x14ac:dyDescent="0.3">
      <c r="A682">
        <v>679</v>
      </c>
      <c r="B682">
        <v>6</v>
      </c>
      <c r="C682" t="s">
        <v>8</v>
      </c>
      <c r="D682" t="s">
        <v>193</v>
      </c>
      <c r="F682" t="s">
        <v>1899</v>
      </c>
      <c r="G682" t="s">
        <v>163</v>
      </c>
      <c r="H682" t="s">
        <v>164</v>
      </c>
      <c r="I682" t="s">
        <v>183</v>
      </c>
      <c r="J682" t="s">
        <v>194</v>
      </c>
      <c r="K682" t="s">
        <v>178</v>
      </c>
      <c r="L682" s="12">
        <v>39807</v>
      </c>
      <c r="M682">
        <f>+YEAR(TListado[[#This Row],[FECHA DE COMPRA]])</f>
        <v>2008</v>
      </c>
      <c r="N682" t="s">
        <v>5919</v>
      </c>
    </row>
    <row r="683" spans="1:14" x14ac:dyDescent="0.3">
      <c r="A683">
        <v>680</v>
      </c>
      <c r="B683">
        <v>6</v>
      </c>
      <c r="C683" t="s">
        <v>8</v>
      </c>
      <c r="D683" t="s">
        <v>195</v>
      </c>
      <c r="F683" t="s">
        <v>1900</v>
      </c>
      <c r="G683" t="s">
        <v>163</v>
      </c>
      <c r="H683" t="s">
        <v>164</v>
      </c>
      <c r="I683" t="s">
        <v>176</v>
      </c>
      <c r="J683" t="s">
        <v>196</v>
      </c>
      <c r="K683" t="s">
        <v>197</v>
      </c>
      <c r="L683" s="12">
        <v>39251</v>
      </c>
      <c r="M683">
        <f>+YEAR(TListado[[#This Row],[FECHA DE COMPRA]])</f>
        <v>2007</v>
      </c>
      <c r="N683" t="s">
        <v>5919</v>
      </c>
    </row>
    <row r="684" spans="1:14" x14ac:dyDescent="0.3">
      <c r="A684">
        <v>681</v>
      </c>
      <c r="B684">
        <v>6</v>
      </c>
      <c r="C684" t="s">
        <v>8</v>
      </c>
      <c r="D684" t="s">
        <v>198</v>
      </c>
      <c r="F684" t="s">
        <v>1901</v>
      </c>
      <c r="G684" t="s">
        <v>163</v>
      </c>
      <c r="H684" t="s">
        <v>164</v>
      </c>
      <c r="I684" t="s">
        <v>183</v>
      </c>
      <c r="J684" t="s">
        <v>199</v>
      </c>
      <c r="K684" t="s">
        <v>197</v>
      </c>
      <c r="L684" s="12">
        <v>39240</v>
      </c>
      <c r="M684">
        <f>+YEAR(TListado[[#This Row],[FECHA DE COMPRA]])</f>
        <v>2007</v>
      </c>
      <c r="N684" t="s">
        <v>5919</v>
      </c>
    </row>
    <row r="685" spans="1:14" x14ac:dyDescent="0.3">
      <c r="A685">
        <v>682</v>
      </c>
      <c r="B685">
        <v>6</v>
      </c>
      <c r="C685" t="s">
        <v>8</v>
      </c>
      <c r="D685" t="s">
        <v>200</v>
      </c>
      <c r="F685" t="s">
        <v>1902</v>
      </c>
      <c r="G685" t="s">
        <v>163</v>
      </c>
      <c r="H685" t="s">
        <v>164</v>
      </c>
      <c r="I685" t="s">
        <v>183</v>
      </c>
      <c r="J685" t="s">
        <v>201</v>
      </c>
      <c r="K685" t="s">
        <v>178</v>
      </c>
      <c r="L685" s="12">
        <v>39807</v>
      </c>
      <c r="M685">
        <f>+YEAR(TListado[[#This Row],[FECHA DE COMPRA]])</f>
        <v>2008</v>
      </c>
      <c r="N685" t="s">
        <v>5919</v>
      </c>
    </row>
    <row r="686" spans="1:14" x14ac:dyDescent="0.3">
      <c r="A686">
        <v>683</v>
      </c>
      <c r="B686">
        <v>7</v>
      </c>
      <c r="C686" t="s">
        <v>8</v>
      </c>
      <c r="D686" t="s">
        <v>648</v>
      </c>
      <c r="F686" t="s">
        <v>2201</v>
      </c>
      <c r="G686" t="s">
        <v>458</v>
      </c>
      <c r="H686" t="s">
        <v>11</v>
      </c>
      <c r="I686" t="s">
        <v>526</v>
      </c>
      <c r="J686" t="s">
        <v>649</v>
      </c>
      <c r="K686" t="s">
        <v>265</v>
      </c>
      <c r="L686" s="12">
        <v>39496</v>
      </c>
      <c r="M686">
        <f>+YEAR(TListado[[#This Row],[FECHA DE COMPRA]])</f>
        <v>2008</v>
      </c>
      <c r="N686" t="s">
        <v>161</v>
      </c>
    </row>
    <row r="687" spans="1:14" x14ac:dyDescent="0.3">
      <c r="A687">
        <v>684</v>
      </c>
      <c r="B687">
        <v>7</v>
      </c>
      <c r="C687" t="s">
        <v>8</v>
      </c>
      <c r="D687" t="s">
        <v>650</v>
      </c>
      <c r="F687" t="s">
        <v>2202</v>
      </c>
      <c r="G687" t="s">
        <v>458</v>
      </c>
      <c r="H687" t="s">
        <v>11</v>
      </c>
      <c r="I687" t="s">
        <v>526</v>
      </c>
      <c r="J687" t="s">
        <v>651</v>
      </c>
      <c r="K687" t="s">
        <v>265</v>
      </c>
      <c r="L687" s="12">
        <v>39496</v>
      </c>
      <c r="M687">
        <f>+YEAR(TListado[[#This Row],[FECHA DE COMPRA]])</f>
        <v>2008</v>
      </c>
      <c r="N687" t="s">
        <v>161</v>
      </c>
    </row>
    <row r="688" spans="1:14" x14ac:dyDescent="0.3">
      <c r="A688">
        <v>685</v>
      </c>
      <c r="B688">
        <v>7</v>
      </c>
      <c r="C688" t="s">
        <v>8</v>
      </c>
      <c r="D688" t="s">
        <v>652</v>
      </c>
      <c r="E688" t="s">
        <v>2203</v>
      </c>
      <c r="F688" t="s">
        <v>2204</v>
      </c>
      <c r="G688" t="s">
        <v>458</v>
      </c>
      <c r="H688" t="s">
        <v>454</v>
      </c>
      <c r="I688" t="s">
        <v>5920</v>
      </c>
      <c r="J688" t="s">
        <v>653</v>
      </c>
      <c r="K688" t="s">
        <v>456</v>
      </c>
      <c r="L688" s="12">
        <v>37966</v>
      </c>
      <c r="M688">
        <f>+YEAR(TListado[[#This Row],[FECHA DE COMPRA]])</f>
        <v>2003</v>
      </c>
      <c r="N688" t="s">
        <v>161</v>
      </c>
    </row>
    <row r="689" spans="1:14" x14ac:dyDescent="0.3">
      <c r="A689">
        <v>686</v>
      </c>
      <c r="B689">
        <v>8</v>
      </c>
      <c r="C689" t="s">
        <v>8</v>
      </c>
      <c r="D689" t="s">
        <v>159</v>
      </c>
      <c r="E689" t="s">
        <v>1880</v>
      </c>
      <c r="F689" t="s">
        <v>1881</v>
      </c>
      <c r="G689" t="s">
        <v>10</v>
      </c>
      <c r="H689" t="s">
        <v>11</v>
      </c>
      <c r="I689" t="s">
        <v>12</v>
      </c>
      <c r="J689" t="s">
        <v>160</v>
      </c>
      <c r="K689" t="s">
        <v>17</v>
      </c>
      <c r="L689" s="12">
        <v>40115</v>
      </c>
      <c r="M689">
        <f>+YEAR(TListado[[#This Row],[FECHA DE COMPRA]])</f>
        <v>2009</v>
      </c>
      <c r="N689" t="s">
        <v>161</v>
      </c>
    </row>
    <row r="690" spans="1:14" x14ac:dyDescent="0.3">
      <c r="A690">
        <v>687</v>
      </c>
      <c r="B690">
        <v>9</v>
      </c>
      <c r="C690" t="s">
        <v>8</v>
      </c>
      <c r="D690" t="s">
        <v>1584</v>
      </c>
      <c r="F690" t="s">
        <v>2962</v>
      </c>
      <c r="G690" t="s">
        <v>1187</v>
      </c>
      <c r="H690" t="s">
        <v>11</v>
      </c>
      <c r="I690" t="s">
        <v>5927</v>
      </c>
      <c r="J690" t="s">
        <v>1585</v>
      </c>
      <c r="K690" t="s">
        <v>1318</v>
      </c>
      <c r="L690" s="12">
        <v>39826</v>
      </c>
      <c r="M690">
        <f>+YEAR(TListado[[#This Row],[FECHA DE COMPRA]])</f>
        <v>2009</v>
      </c>
      <c r="N690" t="s">
        <v>161</v>
      </c>
    </row>
    <row r="691" spans="1:14" x14ac:dyDescent="0.3">
      <c r="A691">
        <v>688</v>
      </c>
      <c r="B691">
        <v>10</v>
      </c>
      <c r="C691" t="s">
        <v>8</v>
      </c>
      <c r="D691" t="s">
        <v>445</v>
      </c>
      <c r="F691" t="s">
        <v>2072</v>
      </c>
      <c r="G691" t="s">
        <v>203</v>
      </c>
      <c r="H691" t="s">
        <v>11</v>
      </c>
      <c r="I691" t="s">
        <v>5932</v>
      </c>
      <c r="J691" t="s">
        <v>446</v>
      </c>
      <c r="K691" t="s">
        <v>265</v>
      </c>
      <c r="L691" s="12">
        <v>39496</v>
      </c>
      <c r="M691">
        <f>+YEAR(TListado[[#This Row],[FECHA DE COMPRA]])</f>
        <v>2008</v>
      </c>
      <c r="N691" t="s">
        <v>161</v>
      </c>
    </row>
    <row r="692" spans="1:14" x14ac:dyDescent="0.3">
      <c r="A692">
        <v>689</v>
      </c>
      <c r="B692">
        <v>10</v>
      </c>
      <c r="C692" t="s">
        <v>8</v>
      </c>
      <c r="D692" t="s">
        <v>447</v>
      </c>
      <c r="F692" t="s">
        <v>2073</v>
      </c>
      <c r="G692" t="s">
        <v>203</v>
      </c>
      <c r="H692" t="s">
        <v>11</v>
      </c>
      <c r="I692" t="s">
        <v>5932</v>
      </c>
      <c r="J692" t="s">
        <v>448</v>
      </c>
      <c r="K692" t="s">
        <v>265</v>
      </c>
      <c r="L692" s="12">
        <v>39496</v>
      </c>
      <c r="M692">
        <f>+YEAR(TListado[[#This Row],[FECHA DE COMPRA]])</f>
        <v>2008</v>
      </c>
      <c r="N692" t="s">
        <v>161</v>
      </c>
    </row>
    <row r="693" spans="1:14" x14ac:dyDescent="0.3">
      <c r="A693">
        <v>690</v>
      </c>
      <c r="B693">
        <v>10</v>
      </c>
      <c r="C693" t="s">
        <v>8</v>
      </c>
      <c r="D693" t="s">
        <v>449</v>
      </c>
      <c r="F693" t="s">
        <v>2074</v>
      </c>
      <c r="G693" t="s">
        <v>203</v>
      </c>
      <c r="H693" t="s">
        <v>11</v>
      </c>
      <c r="I693" t="s">
        <v>5932</v>
      </c>
      <c r="J693" t="s">
        <v>450</v>
      </c>
      <c r="K693" t="s">
        <v>265</v>
      </c>
      <c r="L693" s="12">
        <v>39496</v>
      </c>
      <c r="M693">
        <f>+YEAR(TListado[[#This Row],[FECHA DE COMPRA]])</f>
        <v>2008</v>
      </c>
      <c r="N693" t="s">
        <v>161</v>
      </c>
    </row>
    <row r="694" spans="1:14" x14ac:dyDescent="0.3">
      <c r="A694">
        <v>691</v>
      </c>
      <c r="B694">
        <v>10</v>
      </c>
      <c r="C694" t="s">
        <v>8</v>
      </c>
      <c r="D694" t="s">
        <v>451</v>
      </c>
      <c r="F694" t="s">
        <v>2075</v>
      </c>
      <c r="G694" t="s">
        <v>203</v>
      </c>
      <c r="H694" t="s">
        <v>11</v>
      </c>
      <c r="I694" t="s">
        <v>5932</v>
      </c>
      <c r="J694" t="s">
        <v>452</v>
      </c>
      <c r="K694" t="s">
        <v>265</v>
      </c>
      <c r="L694" s="12">
        <v>39496</v>
      </c>
      <c r="M694">
        <f>+YEAR(TListado[[#This Row],[FECHA DE COMPRA]])</f>
        <v>2008</v>
      </c>
      <c r="N694" t="s">
        <v>161</v>
      </c>
    </row>
    <row r="695" spans="1:14" x14ac:dyDescent="0.3">
      <c r="A695">
        <v>692</v>
      </c>
      <c r="B695">
        <v>10</v>
      </c>
      <c r="C695" t="s">
        <v>8</v>
      </c>
      <c r="D695" t="s">
        <v>453</v>
      </c>
      <c r="E695" t="s">
        <v>2076</v>
      </c>
      <c r="F695" t="s">
        <v>2077</v>
      </c>
      <c r="G695" t="s">
        <v>203</v>
      </c>
      <c r="H695" t="s">
        <v>454</v>
      </c>
      <c r="I695" t="s">
        <v>5935</v>
      </c>
      <c r="J695" t="s">
        <v>455</v>
      </c>
      <c r="K695" t="s">
        <v>456</v>
      </c>
      <c r="L695" s="12">
        <v>37966.166666666664</v>
      </c>
      <c r="M695">
        <f>+YEAR(TListado[[#This Row],[FECHA DE COMPRA]])</f>
        <v>2003</v>
      </c>
      <c r="N695" t="s">
        <v>161</v>
      </c>
    </row>
    <row r="696" spans="1:14" x14ac:dyDescent="0.3">
      <c r="A696">
        <v>693</v>
      </c>
      <c r="B696">
        <v>11</v>
      </c>
      <c r="C696" t="s">
        <v>1587</v>
      </c>
      <c r="D696" t="s">
        <v>3451</v>
      </c>
      <c r="E696" t="s">
        <v>3452</v>
      </c>
      <c r="F696" t="s">
        <v>3453</v>
      </c>
      <c r="G696" t="s">
        <v>1602</v>
      </c>
      <c r="H696" t="s">
        <v>1589</v>
      </c>
      <c r="I696" t="s">
        <v>3454</v>
      </c>
      <c r="J696" t="s">
        <v>3455</v>
      </c>
      <c r="K696">
        <v>12966</v>
      </c>
      <c r="L696" s="12">
        <v>41526</v>
      </c>
      <c r="M696">
        <f>+YEAR(TListado[[#This Row],[FECHA DE COMPRA]])</f>
        <v>2013</v>
      </c>
      <c r="N696" t="s">
        <v>5919</v>
      </c>
    </row>
    <row r="697" spans="1:14" x14ac:dyDescent="0.3">
      <c r="A697">
        <v>694</v>
      </c>
      <c r="B697">
        <v>11</v>
      </c>
      <c r="C697" t="s">
        <v>1587</v>
      </c>
      <c r="D697" t="s">
        <v>1601</v>
      </c>
      <c r="E697" t="s">
        <v>2972</v>
      </c>
      <c r="F697" t="s">
        <v>3321</v>
      </c>
      <c r="G697" t="s">
        <v>1602</v>
      </c>
      <c r="H697" t="s">
        <v>1589</v>
      </c>
      <c r="I697" t="s">
        <v>1603</v>
      </c>
      <c r="J697" t="s">
        <v>1604</v>
      </c>
      <c r="K697">
        <v>14947</v>
      </c>
      <c r="L697" s="12">
        <v>41719</v>
      </c>
      <c r="M697">
        <f>+YEAR(TListado[[#This Row],[FECHA DE COMPRA]])</f>
        <v>2014</v>
      </c>
      <c r="N697" t="s">
        <v>5919</v>
      </c>
    </row>
    <row r="698" spans="1:14" x14ac:dyDescent="0.3">
      <c r="A698">
        <v>695</v>
      </c>
      <c r="B698">
        <v>11</v>
      </c>
      <c r="C698" t="s">
        <v>1587</v>
      </c>
      <c r="D698" t="s">
        <v>1605</v>
      </c>
      <c r="E698" t="s">
        <v>2973</v>
      </c>
      <c r="F698" t="s">
        <v>2974</v>
      </c>
      <c r="G698" t="s">
        <v>1602</v>
      </c>
      <c r="H698" t="s">
        <v>1589</v>
      </c>
      <c r="I698" t="s">
        <v>1603</v>
      </c>
      <c r="J698" t="s">
        <v>1606</v>
      </c>
      <c r="K698">
        <v>14947</v>
      </c>
      <c r="L698" s="12">
        <v>41719</v>
      </c>
      <c r="M698">
        <f>+YEAR(TListado[[#This Row],[FECHA DE COMPRA]])</f>
        <v>2014</v>
      </c>
      <c r="N698" t="s">
        <v>5919</v>
      </c>
    </row>
    <row r="699" spans="1:14" x14ac:dyDescent="0.3">
      <c r="A699">
        <v>696</v>
      </c>
      <c r="B699">
        <v>11</v>
      </c>
      <c r="C699" t="s">
        <v>1587</v>
      </c>
      <c r="D699" t="s">
        <v>1607</v>
      </c>
      <c r="E699" t="s">
        <v>2975</v>
      </c>
      <c r="F699" t="s">
        <v>2976</v>
      </c>
      <c r="G699" t="s">
        <v>1602</v>
      </c>
      <c r="H699" t="s">
        <v>1589</v>
      </c>
      <c r="I699" t="s">
        <v>1603</v>
      </c>
      <c r="J699" t="s">
        <v>1608</v>
      </c>
      <c r="K699">
        <v>14947</v>
      </c>
      <c r="L699" s="12">
        <v>41719</v>
      </c>
      <c r="M699">
        <f>+YEAR(TListado[[#This Row],[FECHA DE COMPRA]])</f>
        <v>2014</v>
      </c>
      <c r="N699" t="s">
        <v>5919</v>
      </c>
    </row>
    <row r="700" spans="1:14" x14ac:dyDescent="0.3">
      <c r="A700">
        <v>697</v>
      </c>
      <c r="B700">
        <v>11</v>
      </c>
      <c r="C700" t="s">
        <v>1587</v>
      </c>
      <c r="D700" t="s">
        <v>3435</v>
      </c>
      <c r="E700" t="s">
        <v>3436</v>
      </c>
      <c r="F700" t="s">
        <v>3437</v>
      </c>
      <c r="G700" t="s">
        <v>1602</v>
      </c>
      <c r="H700" t="s">
        <v>1589</v>
      </c>
      <c r="I700" t="s">
        <v>1603</v>
      </c>
      <c r="J700" t="s">
        <v>3438</v>
      </c>
      <c r="K700">
        <v>12966</v>
      </c>
      <c r="L700" s="12">
        <v>41526</v>
      </c>
      <c r="M700">
        <f>+YEAR(TListado[[#This Row],[FECHA DE COMPRA]])</f>
        <v>2013</v>
      </c>
      <c r="N700" t="s">
        <v>5919</v>
      </c>
    </row>
    <row r="701" spans="1:14" x14ac:dyDescent="0.3">
      <c r="A701">
        <v>698</v>
      </c>
      <c r="B701">
        <v>11</v>
      </c>
      <c r="C701" t="s">
        <v>1587</v>
      </c>
      <c r="D701" t="s">
        <v>1609</v>
      </c>
      <c r="E701" t="s">
        <v>2977</v>
      </c>
      <c r="F701" t="s">
        <v>2978</v>
      </c>
      <c r="G701" t="s">
        <v>1602</v>
      </c>
      <c r="H701" t="s">
        <v>1589</v>
      </c>
      <c r="I701" t="s">
        <v>1603</v>
      </c>
      <c r="J701" t="s">
        <v>1610</v>
      </c>
      <c r="K701">
        <v>18146</v>
      </c>
      <c r="L701" s="12">
        <v>42445</v>
      </c>
      <c r="M701">
        <f>+YEAR(TListado[[#This Row],[FECHA DE COMPRA]])</f>
        <v>2016</v>
      </c>
      <c r="N701" t="s">
        <v>5919</v>
      </c>
    </row>
    <row r="702" spans="1:14" x14ac:dyDescent="0.3">
      <c r="A702">
        <v>699</v>
      </c>
      <c r="B702">
        <v>11</v>
      </c>
      <c r="C702" t="s">
        <v>1587</v>
      </c>
      <c r="D702" t="s">
        <v>1611</v>
      </c>
      <c r="E702">
        <v>1150001046</v>
      </c>
      <c r="F702" t="s">
        <v>5765</v>
      </c>
      <c r="G702" t="s">
        <v>1602</v>
      </c>
      <c r="H702" t="s">
        <v>1589</v>
      </c>
      <c r="I702" t="s">
        <v>1603</v>
      </c>
      <c r="J702" t="s">
        <v>1612</v>
      </c>
      <c r="K702">
        <v>14947</v>
      </c>
      <c r="L702" s="12">
        <v>41719</v>
      </c>
      <c r="M702">
        <f>+YEAR(TListado[[#This Row],[FECHA DE COMPRA]])</f>
        <v>2014</v>
      </c>
      <c r="N702" t="s">
        <v>5919</v>
      </c>
    </row>
    <row r="703" spans="1:14" x14ac:dyDescent="0.3">
      <c r="A703">
        <v>700</v>
      </c>
      <c r="B703">
        <v>11</v>
      </c>
      <c r="C703" t="s">
        <v>1587</v>
      </c>
      <c r="D703" t="s">
        <v>3443</v>
      </c>
      <c r="E703" t="s">
        <v>3444</v>
      </c>
      <c r="F703" t="s">
        <v>3445</v>
      </c>
      <c r="G703" t="s">
        <v>1602</v>
      </c>
      <c r="H703" t="s">
        <v>1589</v>
      </c>
      <c r="I703" t="s">
        <v>1603</v>
      </c>
      <c r="J703" t="s">
        <v>3446</v>
      </c>
      <c r="K703">
        <v>12966</v>
      </c>
      <c r="L703" s="12">
        <v>41526</v>
      </c>
      <c r="M703">
        <f>+YEAR(TListado[[#This Row],[FECHA DE COMPRA]])</f>
        <v>2013</v>
      </c>
      <c r="N703" t="s">
        <v>5919</v>
      </c>
    </row>
    <row r="704" spans="1:14" x14ac:dyDescent="0.3">
      <c r="A704">
        <v>701</v>
      </c>
      <c r="B704">
        <v>11</v>
      </c>
      <c r="C704" t="s">
        <v>1587</v>
      </c>
      <c r="D704" t="s">
        <v>1613</v>
      </c>
      <c r="E704" t="s">
        <v>2979</v>
      </c>
      <c r="F704" t="s">
        <v>2980</v>
      </c>
      <c r="G704" t="s">
        <v>1602</v>
      </c>
      <c r="H704" t="s">
        <v>1589</v>
      </c>
      <c r="I704" t="s">
        <v>1603</v>
      </c>
      <c r="J704" t="s">
        <v>1614</v>
      </c>
      <c r="K704">
        <v>18146</v>
      </c>
      <c r="L704" s="12">
        <v>42445</v>
      </c>
      <c r="M704">
        <f>+YEAR(TListado[[#This Row],[FECHA DE COMPRA]])</f>
        <v>2016</v>
      </c>
      <c r="N704" t="s">
        <v>5919</v>
      </c>
    </row>
    <row r="705" spans="1:14" x14ac:dyDescent="0.3">
      <c r="A705">
        <v>702</v>
      </c>
      <c r="B705">
        <v>11</v>
      </c>
      <c r="C705" t="s">
        <v>1587</v>
      </c>
      <c r="D705" t="s">
        <v>3427</v>
      </c>
      <c r="E705" t="s">
        <v>3428</v>
      </c>
      <c r="F705" t="s">
        <v>3429</v>
      </c>
      <c r="G705" t="s">
        <v>1602</v>
      </c>
      <c r="H705" t="s">
        <v>1589</v>
      </c>
      <c r="I705" t="s">
        <v>1603</v>
      </c>
      <c r="J705" t="s">
        <v>3430</v>
      </c>
      <c r="K705">
        <v>12966</v>
      </c>
      <c r="L705" s="12">
        <v>41526</v>
      </c>
      <c r="M705">
        <f>+YEAR(TListado[[#This Row],[FECHA DE COMPRA]])</f>
        <v>2013</v>
      </c>
      <c r="N705" t="s">
        <v>5919</v>
      </c>
    </row>
    <row r="706" spans="1:14" x14ac:dyDescent="0.3">
      <c r="A706">
        <v>703</v>
      </c>
      <c r="B706">
        <v>11</v>
      </c>
      <c r="C706" t="s">
        <v>1587</v>
      </c>
      <c r="D706" t="s">
        <v>3439</v>
      </c>
      <c r="E706" t="s">
        <v>3440</v>
      </c>
      <c r="F706" t="s">
        <v>3441</v>
      </c>
      <c r="G706" t="s">
        <v>1602</v>
      </c>
      <c r="H706" t="s">
        <v>1589</v>
      </c>
      <c r="I706" t="s">
        <v>1603</v>
      </c>
      <c r="J706" t="s">
        <v>3442</v>
      </c>
      <c r="K706">
        <v>12966</v>
      </c>
      <c r="L706" s="12">
        <v>41526</v>
      </c>
      <c r="M706">
        <f>+YEAR(TListado[[#This Row],[FECHA DE COMPRA]])</f>
        <v>2013</v>
      </c>
      <c r="N706" t="s">
        <v>5919</v>
      </c>
    </row>
    <row r="707" spans="1:14" x14ac:dyDescent="0.3">
      <c r="A707">
        <v>704</v>
      </c>
      <c r="B707">
        <v>11</v>
      </c>
      <c r="C707" t="s">
        <v>1587</v>
      </c>
      <c r="D707" t="s">
        <v>3431</v>
      </c>
      <c r="E707" t="s">
        <v>3432</v>
      </c>
      <c r="F707" t="s">
        <v>3433</v>
      </c>
      <c r="G707" t="s">
        <v>1602</v>
      </c>
      <c r="H707" t="s">
        <v>1589</v>
      </c>
      <c r="I707" t="s">
        <v>1603</v>
      </c>
      <c r="J707" t="s">
        <v>3434</v>
      </c>
      <c r="K707">
        <v>12966</v>
      </c>
      <c r="L707" s="12">
        <v>41526</v>
      </c>
      <c r="M707">
        <f>+YEAR(TListado[[#This Row],[FECHA DE COMPRA]])</f>
        <v>2013</v>
      </c>
      <c r="N707" t="s">
        <v>5919</v>
      </c>
    </row>
    <row r="708" spans="1:14" x14ac:dyDescent="0.3">
      <c r="A708">
        <v>705</v>
      </c>
      <c r="B708">
        <v>11</v>
      </c>
      <c r="C708" t="s">
        <v>1587</v>
      </c>
      <c r="D708" t="s">
        <v>1615</v>
      </c>
      <c r="E708" t="s">
        <v>2981</v>
      </c>
      <c r="F708" t="s">
        <v>2982</v>
      </c>
      <c r="G708" t="s">
        <v>1602</v>
      </c>
      <c r="H708" t="s">
        <v>1589</v>
      </c>
      <c r="I708" t="s">
        <v>1603</v>
      </c>
      <c r="J708" t="s">
        <v>1616</v>
      </c>
      <c r="K708">
        <v>14947</v>
      </c>
      <c r="L708" s="12">
        <v>41719</v>
      </c>
      <c r="M708">
        <f>+YEAR(TListado[[#This Row],[FECHA DE COMPRA]])</f>
        <v>2014</v>
      </c>
      <c r="N708" t="s">
        <v>5919</v>
      </c>
    </row>
    <row r="709" spans="1:14" x14ac:dyDescent="0.3">
      <c r="A709">
        <v>706</v>
      </c>
      <c r="B709">
        <v>11</v>
      </c>
      <c r="C709" t="s">
        <v>1587</v>
      </c>
      <c r="D709" t="s">
        <v>3447</v>
      </c>
      <c r="E709" t="s">
        <v>3448</v>
      </c>
      <c r="F709" t="s">
        <v>3449</v>
      </c>
      <c r="G709" t="s">
        <v>1602</v>
      </c>
      <c r="H709" t="s">
        <v>1589</v>
      </c>
      <c r="I709" t="s">
        <v>1603</v>
      </c>
      <c r="J709" t="s">
        <v>3450</v>
      </c>
      <c r="K709">
        <v>12966</v>
      </c>
      <c r="L709" s="12">
        <v>41526</v>
      </c>
      <c r="M709">
        <f>+YEAR(TListado[[#This Row],[FECHA DE COMPRA]])</f>
        <v>2013</v>
      </c>
      <c r="N709" t="s">
        <v>5919</v>
      </c>
    </row>
    <row r="710" spans="1:14" x14ac:dyDescent="0.3">
      <c r="A710">
        <v>707</v>
      </c>
      <c r="B710">
        <v>11</v>
      </c>
      <c r="C710" t="s">
        <v>1587</v>
      </c>
      <c r="D710" t="s">
        <v>1617</v>
      </c>
      <c r="E710" t="s">
        <v>2983</v>
      </c>
      <c r="F710" t="s">
        <v>2984</v>
      </c>
      <c r="G710" t="s">
        <v>1602</v>
      </c>
      <c r="H710" t="s">
        <v>1589</v>
      </c>
      <c r="I710" t="s">
        <v>1603</v>
      </c>
      <c r="J710" t="s">
        <v>1618</v>
      </c>
      <c r="K710">
        <v>14029</v>
      </c>
      <c r="L710" s="12">
        <v>41499</v>
      </c>
      <c r="M710">
        <f>+YEAR(TListado[[#This Row],[FECHA DE COMPRA]])</f>
        <v>2013</v>
      </c>
      <c r="N710" t="s">
        <v>5919</v>
      </c>
    </row>
    <row r="711" spans="1:14" x14ac:dyDescent="0.3">
      <c r="A711">
        <v>708</v>
      </c>
      <c r="B711">
        <v>11</v>
      </c>
      <c r="C711" t="s">
        <v>1587</v>
      </c>
      <c r="D711" t="s">
        <v>5727</v>
      </c>
      <c r="E711" t="s">
        <v>5728</v>
      </c>
      <c r="F711" t="s">
        <v>5729</v>
      </c>
      <c r="G711" t="s">
        <v>1602</v>
      </c>
      <c r="H711" t="s">
        <v>1589</v>
      </c>
      <c r="I711" t="s">
        <v>5730</v>
      </c>
      <c r="J711" t="s">
        <v>5731</v>
      </c>
      <c r="K711">
        <v>9609</v>
      </c>
      <c r="L711" s="12">
        <v>40744</v>
      </c>
      <c r="M711">
        <f>+YEAR(TListado[[#This Row],[FECHA DE COMPRA]])</f>
        <v>2011</v>
      </c>
      <c r="N711" t="s">
        <v>5919</v>
      </c>
    </row>
    <row r="712" spans="1:14" x14ac:dyDescent="0.3">
      <c r="A712">
        <v>709</v>
      </c>
      <c r="B712">
        <v>11</v>
      </c>
      <c r="C712" t="s">
        <v>1587</v>
      </c>
      <c r="D712" t="s">
        <v>3541</v>
      </c>
      <c r="E712" t="s">
        <v>3542</v>
      </c>
      <c r="F712" t="s">
        <v>3543</v>
      </c>
      <c r="G712" t="s">
        <v>1602</v>
      </c>
      <c r="H712" t="s">
        <v>1589</v>
      </c>
      <c r="I712" t="s">
        <v>3544</v>
      </c>
      <c r="J712" t="s">
        <v>3545</v>
      </c>
      <c r="K712">
        <v>12556</v>
      </c>
      <c r="L712" s="12">
        <v>41144</v>
      </c>
      <c r="M712">
        <f>+YEAR(TListado[[#This Row],[FECHA DE COMPRA]])</f>
        <v>2012</v>
      </c>
      <c r="N712" t="s">
        <v>5919</v>
      </c>
    </row>
    <row r="713" spans="1:14" x14ac:dyDescent="0.3">
      <c r="A713">
        <v>710</v>
      </c>
      <c r="B713">
        <v>11</v>
      </c>
      <c r="C713" t="s">
        <v>1587</v>
      </c>
      <c r="D713" t="s">
        <v>3356</v>
      </c>
      <c r="E713" t="s">
        <v>3357</v>
      </c>
      <c r="F713" t="s">
        <v>3358</v>
      </c>
      <c r="G713" t="s">
        <v>1602</v>
      </c>
      <c r="H713" t="s">
        <v>1589</v>
      </c>
      <c r="I713" t="s">
        <v>3359</v>
      </c>
      <c r="J713" t="s">
        <v>3360</v>
      </c>
      <c r="K713">
        <v>5971</v>
      </c>
      <c r="L713" s="12">
        <v>39885</v>
      </c>
      <c r="M713">
        <f>+YEAR(TListado[[#This Row],[FECHA DE COMPRA]])</f>
        <v>2009</v>
      </c>
      <c r="N713" t="s">
        <v>5919</v>
      </c>
    </row>
    <row r="714" spans="1:14" x14ac:dyDescent="0.3">
      <c r="A714">
        <v>711</v>
      </c>
      <c r="B714">
        <v>11</v>
      </c>
      <c r="C714" t="s">
        <v>1587</v>
      </c>
      <c r="D714" t="s">
        <v>5766</v>
      </c>
      <c r="E714" t="s">
        <v>2985</v>
      </c>
      <c r="F714" t="s">
        <v>2986</v>
      </c>
      <c r="G714" t="s">
        <v>1602</v>
      </c>
      <c r="H714" t="s">
        <v>1589</v>
      </c>
      <c r="I714" t="s">
        <v>1619</v>
      </c>
      <c r="J714" t="s">
        <v>1620</v>
      </c>
      <c r="K714">
        <v>8528</v>
      </c>
      <c r="L714" s="12">
        <v>40400</v>
      </c>
      <c r="M714">
        <f>+YEAR(TListado[[#This Row],[FECHA DE COMPRA]])</f>
        <v>2010</v>
      </c>
      <c r="N714" t="s">
        <v>5919</v>
      </c>
    </row>
    <row r="715" spans="1:14" x14ac:dyDescent="0.3">
      <c r="A715">
        <v>712</v>
      </c>
      <c r="B715">
        <v>11</v>
      </c>
      <c r="C715" t="s">
        <v>1587</v>
      </c>
      <c r="D715" t="s">
        <v>3349</v>
      </c>
      <c r="E715" t="s">
        <v>3350</v>
      </c>
      <c r="F715" t="s">
        <v>3321</v>
      </c>
      <c r="G715" t="s">
        <v>1602</v>
      </c>
      <c r="H715" t="s">
        <v>1589</v>
      </c>
      <c r="I715" t="s">
        <v>1619</v>
      </c>
      <c r="J715" t="s">
        <v>3351</v>
      </c>
      <c r="K715">
        <v>5971</v>
      </c>
      <c r="L715" s="12">
        <v>39885</v>
      </c>
      <c r="M715">
        <f>+YEAR(TListado[[#This Row],[FECHA DE COMPRA]])</f>
        <v>2009</v>
      </c>
      <c r="N715" t="s">
        <v>5919</v>
      </c>
    </row>
    <row r="716" spans="1:14" x14ac:dyDescent="0.3">
      <c r="A716">
        <v>713</v>
      </c>
      <c r="B716">
        <v>11</v>
      </c>
      <c r="C716" t="s">
        <v>1587</v>
      </c>
      <c r="D716" t="s">
        <v>3345</v>
      </c>
      <c r="E716" t="s">
        <v>3346</v>
      </c>
      <c r="F716" t="s">
        <v>3347</v>
      </c>
      <c r="G716" t="s">
        <v>1602</v>
      </c>
      <c r="H716" t="s">
        <v>1589</v>
      </c>
      <c r="I716" t="s">
        <v>1619</v>
      </c>
      <c r="J716" t="s">
        <v>3348</v>
      </c>
      <c r="K716">
        <v>5971</v>
      </c>
      <c r="L716" s="12">
        <v>39885</v>
      </c>
      <c r="M716">
        <f>+YEAR(TListado[[#This Row],[FECHA DE COMPRA]])</f>
        <v>2009</v>
      </c>
      <c r="N716" t="s">
        <v>5919</v>
      </c>
    </row>
    <row r="717" spans="1:14" x14ac:dyDescent="0.3">
      <c r="A717">
        <v>714</v>
      </c>
      <c r="B717">
        <v>11</v>
      </c>
      <c r="C717" t="s">
        <v>1587</v>
      </c>
      <c r="D717" t="s">
        <v>5732</v>
      </c>
      <c r="E717" t="s">
        <v>5733</v>
      </c>
      <c r="F717" t="s">
        <v>5734</v>
      </c>
      <c r="G717" t="s">
        <v>1602</v>
      </c>
      <c r="H717" t="s">
        <v>1589</v>
      </c>
      <c r="I717" t="s">
        <v>5735</v>
      </c>
      <c r="J717" t="s">
        <v>5736</v>
      </c>
      <c r="K717">
        <v>15403</v>
      </c>
      <c r="L717" s="12">
        <v>41822</v>
      </c>
      <c r="M717">
        <f>+YEAR(TListado[[#This Row],[FECHA DE COMPRA]])</f>
        <v>2014</v>
      </c>
      <c r="N717" t="s">
        <v>5919</v>
      </c>
    </row>
    <row r="718" spans="1:14" x14ac:dyDescent="0.3">
      <c r="A718">
        <v>715</v>
      </c>
      <c r="B718">
        <v>12</v>
      </c>
      <c r="C718" t="s">
        <v>1587</v>
      </c>
      <c r="D718" t="s">
        <v>1653</v>
      </c>
      <c r="E718" t="s">
        <v>3009</v>
      </c>
      <c r="F718" t="s">
        <v>3321</v>
      </c>
      <c r="G718" t="s">
        <v>1654</v>
      </c>
      <c r="H718" t="s">
        <v>1589</v>
      </c>
      <c r="I718" t="s">
        <v>1655</v>
      </c>
      <c r="J718" t="s">
        <v>1656</v>
      </c>
      <c r="K718">
        <v>10349</v>
      </c>
      <c r="L718" s="12">
        <v>40745</v>
      </c>
      <c r="M718">
        <f>+YEAR(TListado[[#This Row],[FECHA DE COMPRA]])</f>
        <v>2011</v>
      </c>
      <c r="N718" t="s">
        <v>5919</v>
      </c>
    </row>
    <row r="719" spans="1:14" x14ac:dyDescent="0.3">
      <c r="A719">
        <v>716</v>
      </c>
      <c r="B719">
        <v>12</v>
      </c>
      <c r="C719" t="s">
        <v>1587</v>
      </c>
      <c r="D719" t="s">
        <v>1657</v>
      </c>
      <c r="E719" t="s">
        <v>3010</v>
      </c>
      <c r="F719" t="s">
        <v>3321</v>
      </c>
      <c r="G719" t="s">
        <v>1654</v>
      </c>
      <c r="H719" t="s">
        <v>1589</v>
      </c>
      <c r="I719" t="s">
        <v>1655</v>
      </c>
      <c r="J719" t="s">
        <v>1658</v>
      </c>
      <c r="K719">
        <v>10349</v>
      </c>
      <c r="L719" s="12">
        <v>40745</v>
      </c>
      <c r="M719">
        <f>+YEAR(TListado[[#This Row],[FECHA DE COMPRA]])</f>
        <v>2011</v>
      </c>
      <c r="N719" t="s">
        <v>5919</v>
      </c>
    </row>
    <row r="720" spans="1:14" x14ac:dyDescent="0.3">
      <c r="A720">
        <v>717</v>
      </c>
      <c r="B720">
        <v>12</v>
      </c>
      <c r="C720" t="s">
        <v>1587</v>
      </c>
      <c r="D720" t="s">
        <v>1659</v>
      </c>
      <c r="E720" t="s">
        <v>3011</v>
      </c>
      <c r="F720" t="s">
        <v>3321</v>
      </c>
      <c r="G720" t="s">
        <v>1654</v>
      </c>
      <c r="H720" t="s">
        <v>1589</v>
      </c>
      <c r="I720" t="s">
        <v>1660</v>
      </c>
      <c r="J720" t="s">
        <v>1661</v>
      </c>
      <c r="K720">
        <v>6072</v>
      </c>
      <c r="L720" s="12">
        <v>39688</v>
      </c>
      <c r="M720">
        <f>+YEAR(TListado[[#This Row],[FECHA DE COMPRA]])</f>
        <v>2008</v>
      </c>
      <c r="N720" t="s">
        <v>5919</v>
      </c>
    </row>
    <row r="721" spans="1:14" x14ac:dyDescent="0.3">
      <c r="A721">
        <v>718</v>
      </c>
      <c r="B721">
        <v>12</v>
      </c>
      <c r="C721" t="s">
        <v>1587</v>
      </c>
      <c r="D721" t="s">
        <v>1662</v>
      </c>
      <c r="E721" t="s">
        <v>3012</v>
      </c>
      <c r="F721" t="s">
        <v>3013</v>
      </c>
      <c r="G721" t="s">
        <v>1654</v>
      </c>
      <c r="H721" t="s">
        <v>1589</v>
      </c>
      <c r="I721" t="s">
        <v>1663</v>
      </c>
      <c r="J721" t="s">
        <v>1664</v>
      </c>
      <c r="K721">
        <v>8528</v>
      </c>
      <c r="L721" s="12">
        <v>40408</v>
      </c>
      <c r="M721">
        <f>+YEAR(TListado[[#This Row],[FECHA DE COMPRA]])</f>
        <v>2010</v>
      </c>
      <c r="N721" t="s">
        <v>5919</v>
      </c>
    </row>
    <row r="722" spans="1:14" x14ac:dyDescent="0.3">
      <c r="A722">
        <v>719</v>
      </c>
      <c r="B722">
        <v>12</v>
      </c>
      <c r="C722" t="s">
        <v>1587</v>
      </c>
      <c r="D722" t="s">
        <v>5737</v>
      </c>
      <c r="E722">
        <v>1150000661</v>
      </c>
      <c r="F722" t="s">
        <v>3321</v>
      </c>
      <c r="G722" t="s">
        <v>1654</v>
      </c>
      <c r="H722" t="s">
        <v>1589</v>
      </c>
      <c r="I722" t="s">
        <v>5738</v>
      </c>
      <c r="J722" t="s">
        <v>5739</v>
      </c>
      <c r="K722">
        <v>9609</v>
      </c>
      <c r="L722" s="12">
        <v>40744</v>
      </c>
      <c r="M722">
        <f>+YEAR(TListado[[#This Row],[FECHA DE COMPRA]])</f>
        <v>2011</v>
      </c>
      <c r="N722" t="s">
        <v>5919</v>
      </c>
    </row>
    <row r="723" spans="1:14" x14ac:dyDescent="0.3">
      <c r="A723">
        <v>720</v>
      </c>
      <c r="B723">
        <v>12</v>
      </c>
      <c r="C723" t="s">
        <v>1587</v>
      </c>
      <c r="D723" t="s">
        <v>5740</v>
      </c>
      <c r="E723" t="s">
        <v>5741</v>
      </c>
      <c r="F723" t="s">
        <v>5742</v>
      </c>
      <c r="G723" t="s">
        <v>1654</v>
      </c>
      <c r="H723" t="s">
        <v>1589</v>
      </c>
      <c r="I723" t="s">
        <v>5738</v>
      </c>
      <c r="J723" t="s">
        <v>5743</v>
      </c>
      <c r="K723">
        <v>9609</v>
      </c>
      <c r="L723" s="12">
        <v>40744</v>
      </c>
      <c r="M723">
        <f>+YEAR(TListado[[#This Row],[FECHA DE COMPRA]])</f>
        <v>2011</v>
      </c>
      <c r="N723" t="s">
        <v>5919</v>
      </c>
    </row>
    <row r="724" spans="1:14" x14ac:dyDescent="0.3">
      <c r="A724">
        <v>721</v>
      </c>
      <c r="B724">
        <v>13</v>
      </c>
      <c r="C724" t="s">
        <v>1587</v>
      </c>
      <c r="D724" t="s">
        <v>3149</v>
      </c>
      <c r="E724" t="s">
        <v>3150</v>
      </c>
      <c r="F724" t="s">
        <v>3151</v>
      </c>
      <c r="G724" t="s">
        <v>1622</v>
      </c>
      <c r="H724" t="s">
        <v>1589</v>
      </c>
      <c r="I724" t="s">
        <v>1623</v>
      </c>
      <c r="J724" t="s">
        <v>3152</v>
      </c>
      <c r="K724">
        <v>5971</v>
      </c>
      <c r="L724" s="12">
        <v>39885</v>
      </c>
      <c r="M724">
        <f>+YEAR(TListado[[#This Row],[FECHA DE COMPRA]])</f>
        <v>2009</v>
      </c>
      <c r="N724" t="s">
        <v>5919</v>
      </c>
    </row>
    <row r="725" spans="1:14" x14ac:dyDescent="0.3">
      <c r="A725">
        <v>722</v>
      </c>
      <c r="B725">
        <v>13</v>
      </c>
      <c r="C725" t="s">
        <v>1587</v>
      </c>
      <c r="D725" t="s">
        <v>5719</v>
      </c>
      <c r="E725" t="s">
        <v>5720</v>
      </c>
      <c r="F725" t="s">
        <v>5721</v>
      </c>
      <c r="G725" t="s">
        <v>1622</v>
      </c>
      <c r="H725" t="s">
        <v>1589</v>
      </c>
      <c r="I725" t="s">
        <v>1623</v>
      </c>
      <c r="J725" t="s">
        <v>5722</v>
      </c>
      <c r="K725">
        <v>9609</v>
      </c>
      <c r="L725" s="12">
        <v>40744</v>
      </c>
      <c r="M725">
        <f>+YEAR(TListado[[#This Row],[FECHA DE COMPRA]])</f>
        <v>2011</v>
      </c>
      <c r="N725" t="s">
        <v>5919</v>
      </c>
    </row>
    <row r="726" spans="1:14" x14ac:dyDescent="0.3">
      <c r="A726">
        <v>723</v>
      </c>
      <c r="B726">
        <v>13</v>
      </c>
      <c r="C726" t="s">
        <v>1587</v>
      </c>
      <c r="D726" t="s">
        <v>5715</v>
      </c>
      <c r="E726" t="s">
        <v>5716</v>
      </c>
      <c r="F726" t="s">
        <v>5717</v>
      </c>
      <c r="G726" t="s">
        <v>1622</v>
      </c>
      <c r="H726" t="s">
        <v>1589</v>
      </c>
      <c r="I726" t="s">
        <v>1623</v>
      </c>
      <c r="J726" t="s">
        <v>5718</v>
      </c>
      <c r="K726">
        <v>9609</v>
      </c>
      <c r="L726" s="12">
        <v>40744</v>
      </c>
      <c r="M726">
        <f>+YEAR(TListado[[#This Row],[FECHA DE COMPRA]])</f>
        <v>2011</v>
      </c>
      <c r="N726" t="s">
        <v>5919</v>
      </c>
    </row>
    <row r="727" spans="1:14" x14ac:dyDescent="0.3">
      <c r="A727">
        <v>724</v>
      </c>
      <c r="B727">
        <v>13</v>
      </c>
      <c r="C727" t="s">
        <v>1587</v>
      </c>
      <c r="D727" t="s">
        <v>3282</v>
      </c>
      <c r="E727" t="s">
        <v>3283</v>
      </c>
      <c r="F727" t="s">
        <v>3284</v>
      </c>
      <c r="G727" t="s">
        <v>1622</v>
      </c>
      <c r="H727" t="s">
        <v>1589</v>
      </c>
      <c r="I727" t="s">
        <v>1623</v>
      </c>
      <c r="J727" t="s">
        <v>3285</v>
      </c>
      <c r="K727">
        <v>9609</v>
      </c>
      <c r="L727" s="12">
        <v>40744</v>
      </c>
      <c r="M727">
        <f>+YEAR(TListado[[#This Row],[FECHA DE COMPRA]])</f>
        <v>2011</v>
      </c>
      <c r="N727" t="s">
        <v>5919</v>
      </c>
    </row>
    <row r="728" spans="1:14" x14ac:dyDescent="0.3">
      <c r="A728">
        <v>725</v>
      </c>
      <c r="B728">
        <v>13</v>
      </c>
      <c r="C728" t="s">
        <v>1587</v>
      </c>
      <c r="D728" t="s">
        <v>3153</v>
      </c>
      <c r="E728" t="s">
        <v>3154</v>
      </c>
      <c r="F728" t="s">
        <v>3155</v>
      </c>
      <c r="G728" t="s">
        <v>1622</v>
      </c>
      <c r="H728" t="s">
        <v>1589</v>
      </c>
      <c r="I728" t="s">
        <v>1623</v>
      </c>
      <c r="J728" t="s">
        <v>3156</v>
      </c>
      <c r="K728">
        <v>5971</v>
      </c>
      <c r="L728" s="12">
        <v>39885</v>
      </c>
      <c r="M728">
        <f>+YEAR(TListado[[#This Row],[FECHA DE COMPRA]])</f>
        <v>2009</v>
      </c>
      <c r="N728" t="s">
        <v>5919</v>
      </c>
    </row>
    <row r="729" spans="1:14" x14ac:dyDescent="0.3">
      <c r="A729">
        <v>726</v>
      </c>
      <c r="B729">
        <v>13</v>
      </c>
      <c r="C729" t="s">
        <v>1587</v>
      </c>
      <c r="D729" t="s">
        <v>3121</v>
      </c>
      <c r="E729" t="s">
        <v>3122</v>
      </c>
      <c r="F729" t="s">
        <v>3123</v>
      </c>
      <c r="G729" t="s">
        <v>1622</v>
      </c>
      <c r="H729" t="s">
        <v>1589</v>
      </c>
      <c r="I729" t="s">
        <v>1623</v>
      </c>
      <c r="J729" t="s">
        <v>3124</v>
      </c>
      <c r="K729">
        <v>5971</v>
      </c>
      <c r="L729" s="12">
        <v>39885</v>
      </c>
      <c r="M729">
        <f>+YEAR(TListado[[#This Row],[FECHA DE COMPRA]])</f>
        <v>2009</v>
      </c>
      <c r="N729" t="s">
        <v>5919</v>
      </c>
    </row>
    <row r="730" spans="1:14" x14ac:dyDescent="0.3">
      <c r="A730">
        <v>727</v>
      </c>
      <c r="B730">
        <v>13</v>
      </c>
      <c r="C730" t="s">
        <v>1587</v>
      </c>
      <c r="D730" t="s">
        <v>3165</v>
      </c>
      <c r="E730" t="s">
        <v>3166</v>
      </c>
      <c r="F730" t="s">
        <v>3167</v>
      </c>
      <c r="G730" t="s">
        <v>1622</v>
      </c>
      <c r="H730" t="s">
        <v>1589</v>
      </c>
      <c r="I730" t="s">
        <v>1623</v>
      </c>
      <c r="J730" t="s">
        <v>3168</v>
      </c>
      <c r="K730">
        <v>5971</v>
      </c>
      <c r="L730" s="12">
        <v>39885</v>
      </c>
      <c r="M730">
        <f>+YEAR(TListado[[#This Row],[FECHA DE COMPRA]])</f>
        <v>2009</v>
      </c>
      <c r="N730" t="s">
        <v>5919</v>
      </c>
    </row>
    <row r="731" spans="1:14" x14ac:dyDescent="0.3">
      <c r="A731">
        <v>728</v>
      </c>
      <c r="B731">
        <v>13</v>
      </c>
      <c r="C731" t="s">
        <v>1587</v>
      </c>
      <c r="D731" t="s">
        <v>3270</v>
      </c>
      <c r="E731" t="s">
        <v>3271</v>
      </c>
      <c r="F731" t="s">
        <v>3272</v>
      </c>
      <c r="G731" t="s">
        <v>1622</v>
      </c>
      <c r="H731" t="s">
        <v>1589</v>
      </c>
      <c r="I731" t="s">
        <v>1623</v>
      </c>
      <c r="J731" t="s">
        <v>3273</v>
      </c>
      <c r="K731">
        <v>9609</v>
      </c>
      <c r="L731" s="12">
        <v>40744</v>
      </c>
      <c r="M731">
        <f>+YEAR(TListado[[#This Row],[FECHA DE COMPRA]])</f>
        <v>2011</v>
      </c>
      <c r="N731" t="s">
        <v>5919</v>
      </c>
    </row>
    <row r="732" spans="1:14" x14ac:dyDescent="0.3">
      <c r="A732">
        <v>729</v>
      </c>
      <c r="B732">
        <v>13</v>
      </c>
      <c r="C732" t="s">
        <v>1587</v>
      </c>
      <c r="D732" t="s">
        <v>3230</v>
      </c>
      <c r="E732" t="s">
        <v>3231</v>
      </c>
      <c r="F732" t="s">
        <v>3232</v>
      </c>
      <c r="G732" t="s">
        <v>1622</v>
      </c>
      <c r="H732" t="s">
        <v>1589</v>
      </c>
      <c r="I732" t="s">
        <v>1623</v>
      </c>
      <c r="J732" t="s">
        <v>3233</v>
      </c>
      <c r="K732">
        <v>9609</v>
      </c>
      <c r="L732" s="12">
        <v>40744</v>
      </c>
      <c r="M732">
        <f>+YEAR(TListado[[#This Row],[FECHA DE COMPRA]])</f>
        <v>2011</v>
      </c>
      <c r="N732" t="s">
        <v>5919</v>
      </c>
    </row>
    <row r="733" spans="1:14" x14ac:dyDescent="0.3">
      <c r="A733">
        <v>730</v>
      </c>
      <c r="B733">
        <v>13</v>
      </c>
      <c r="C733" t="s">
        <v>1587</v>
      </c>
      <c r="D733" t="s">
        <v>3193</v>
      </c>
      <c r="E733" t="s">
        <v>3194</v>
      </c>
      <c r="F733" t="s">
        <v>3195</v>
      </c>
      <c r="G733" t="s">
        <v>1622</v>
      </c>
      <c r="H733" t="s">
        <v>1589</v>
      </c>
      <c r="I733" t="s">
        <v>1623</v>
      </c>
      <c r="J733" t="s">
        <v>3196</v>
      </c>
      <c r="K733">
        <v>5971</v>
      </c>
      <c r="L733" s="12">
        <v>39885</v>
      </c>
      <c r="M733">
        <f>+YEAR(TListado[[#This Row],[FECHA DE COMPRA]])</f>
        <v>2009</v>
      </c>
      <c r="N733" t="s">
        <v>5919</v>
      </c>
    </row>
    <row r="734" spans="1:14" x14ac:dyDescent="0.3">
      <c r="A734">
        <v>731</v>
      </c>
      <c r="B734">
        <v>13</v>
      </c>
      <c r="C734" t="s">
        <v>1587</v>
      </c>
      <c r="D734" t="s">
        <v>3254</v>
      </c>
      <c r="E734" t="s">
        <v>3255</v>
      </c>
      <c r="F734" t="s">
        <v>3256</v>
      </c>
      <c r="G734" t="s">
        <v>1622</v>
      </c>
      <c r="H734" t="s">
        <v>1589</v>
      </c>
      <c r="I734" t="s">
        <v>1623</v>
      </c>
      <c r="J734" t="s">
        <v>3257</v>
      </c>
      <c r="K734">
        <v>9609</v>
      </c>
      <c r="L734" s="12">
        <v>40744</v>
      </c>
      <c r="M734">
        <f>+YEAR(TListado[[#This Row],[FECHA DE COMPRA]])</f>
        <v>2011</v>
      </c>
      <c r="N734" t="s">
        <v>5919</v>
      </c>
    </row>
    <row r="735" spans="1:14" x14ac:dyDescent="0.3">
      <c r="A735">
        <v>732</v>
      </c>
      <c r="B735">
        <v>13</v>
      </c>
      <c r="C735" t="s">
        <v>1587</v>
      </c>
      <c r="D735" t="s">
        <v>3533</v>
      </c>
      <c r="E735" t="s">
        <v>3534</v>
      </c>
      <c r="F735" t="s">
        <v>3535</v>
      </c>
      <c r="G735" t="s">
        <v>1622</v>
      </c>
      <c r="H735" t="s">
        <v>1589</v>
      </c>
      <c r="I735" t="s">
        <v>1623</v>
      </c>
      <c r="J735" t="s">
        <v>3536</v>
      </c>
      <c r="K735">
        <v>12556</v>
      </c>
      <c r="L735" s="12">
        <v>41144</v>
      </c>
      <c r="M735">
        <f>+YEAR(TListado[[#This Row],[FECHA DE COMPRA]])</f>
        <v>2012</v>
      </c>
      <c r="N735" t="s">
        <v>5919</v>
      </c>
    </row>
    <row r="736" spans="1:14" x14ac:dyDescent="0.3">
      <c r="A736">
        <v>733</v>
      </c>
      <c r="B736">
        <v>13</v>
      </c>
      <c r="C736" t="s">
        <v>1587</v>
      </c>
      <c r="D736" t="s">
        <v>3161</v>
      </c>
      <c r="E736" t="s">
        <v>3162</v>
      </c>
      <c r="F736" t="s">
        <v>3163</v>
      </c>
      <c r="G736" t="s">
        <v>1622</v>
      </c>
      <c r="H736" t="s">
        <v>1589</v>
      </c>
      <c r="I736" t="s">
        <v>1623</v>
      </c>
      <c r="J736" t="s">
        <v>3164</v>
      </c>
      <c r="K736">
        <v>5971</v>
      </c>
      <c r="L736" s="12">
        <v>39885</v>
      </c>
      <c r="M736">
        <f>+YEAR(TListado[[#This Row],[FECHA DE COMPRA]])</f>
        <v>2009</v>
      </c>
      <c r="N736" t="s">
        <v>5919</v>
      </c>
    </row>
    <row r="737" spans="1:14" x14ac:dyDescent="0.3">
      <c r="A737">
        <v>734</v>
      </c>
      <c r="B737">
        <v>13</v>
      </c>
      <c r="C737" t="s">
        <v>1587</v>
      </c>
      <c r="D737" t="s">
        <v>3218</v>
      </c>
      <c r="E737" t="s">
        <v>3219</v>
      </c>
      <c r="F737" t="s">
        <v>3220</v>
      </c>
      <c r="G737" t="s">
        <v>1622</v>
      </c>
      <c r="H737" t="s">
        <v>1589</v>
      </c>
      <c r="I737" t="s">
        <v>1623</v>
      </c>
      <c r="J737" t="s">
        <v>3221</v>
      </c>
      <c r="K737">
        <v>9609</v>
      </c>
      <c r="L737" s="12">
        <v>40744</v>
      </c>
      <c r="M737">
        <f>+YEAR(TListado[[#This Row],[FECHA DE COMPRA]])</f>
        <v>2011</v>
      </c>
      <c r="N737" t="s">
        <v>5919</v>
      </c>
    </row>
    <row r="738" spans="1:14" x14ac:dyDescent="0.3">
      <c r="A738">
        <v>735</v>
      </c>
      <c r="B738">
        <v>13</v>
      </c>
      <c r="C738" t="s">
        <v>1587</v>
      </c>
      <c r="D738" t="s">
        <v>3242</v>
      </c>
      <c r="E738" t="s">
        <v>3243</v>
      </c>
      <c r="F738" t="s">
        <v>3244</v>
      </c>
      <c r="G738" t="s">
        <v>1622</v>
      </c>
      <c r="H738" t="s">
        <v>1589</v>
      </c>
      <c r="I738" t="s">
        <v>1623</v>
      </c>
      <c r="J738" t="s">
        <v>3245</v>
      </c>
      <c r="K738">
        <v>9609</v>
      </c>
      <c r="L738" s="12">
        <v>40744</v>
      </c>
      <c r="M738">
        <f>+YEAR(TListado[[#This Row],[FECHA DE COMPRA]])</f>
        <v>2011</v>
      </c>
      <c r="N738" t="s">
        <v>5919</v>
      </c>
    </row>
    <row r="739" spans="1:14" x14ac:dyDescent="0.3">
      <c r="A739">
        <v>736</v>
      </c>
      <c r="B739">
        <v>13</v>
      </c>
      <c r="C739" t="s">
        <v>1587</v>
      </c>
      <c r="D739" t="s">
        <v>3141</v>
      </c>
      <c r="E739" t="s">
        <v>3142</v>
      </c>
      <c r="F739" t="s">
        <v>3143</v>
      </c>
      <c r="G739" t="s">
        <v>1622</v>
      </c>
      <c r="H739" t="s">
        <v>1589</v>
      </c>
      <c r="I739" t="s">
        <v>1623</v>
      </c>
      <c r="J739" t="s">
        <v>3144</v>
      </c>
      <c r="K739">
        <v>5971</v>
      </c>
      <c r="L739" s="12">
        <v>39885</v>
      </c>
      <c r="M739">
        <f>+YEAR(TListado[[#This Row],[FECHA DE COMPRA]])</f>
        <v>2009</v>
      </c>
      <c r="N739" t="s">
        <v>5919</v>
      </c>
    </row>
    <row r="740" spans="1:14" x14ac:dyDescent="0.3">
      <c r="A740">
        <v>737</v>
      </c>
      <c r="B740">
        <v>13</v>
      </c>
      <c r="C740" t="s">
        <v>1587</v>
      </c>
      <c r="D740" t="s">
        <v>3177</v>
      </c>
      <c r="E740" t="s">
        <v>3178</v>
      </c>
      <c r="F740" t="s">
        <v>3179</v>
      </c>
      <c r="G740" t="s">
        <v>1622</v>
      </c>
      <c r="H740" t="s">
        <v>1589</v>
      </c>
      <c r="I740" t="s">
        <v>1623</v>
      </c>
      <c r="J740" t="s">
        <v>3180</v>
      </c>
      <c r="K740">
        <v>5971</v>
      </c>
      <c r="L740" s="12">
        <v>39885</v>
      </c>
      <c r="M740">
        <f>+YEAR(TListado[[#This Row],[FECHA DE COMPRA]])</f>
        <v>2009</v>
      </c>
      <c r="N740" t="s">
        <v>5919</v>
      </c>
    </row>
    <row r="741" spans="1:14" x14ac:dyDescent="0.3">
      <c r="A741">
        <v>738</v>
      </c>
      <c r="B741">
        <v>13</v>
      </c>
      <c r="C741" t="s">
        <v>1587</v>
      </c>
      <c r="D741" t="s">
        <v>3250</v>
      </c>
      <c r="E741" t="s">
        <v>3251</v>
      </c>
      <c r="F741" t="s">
        <v>3252</v>
      </c>
      <c r="G741" t="s">
        <v>1622</v>
      </c>
      <c r="H741" t="s">
        <v>1589</v>
      </c>
      <c r="I741" t="s">
        <v>1623</v>
      </c>
      <c r="J741" t="s">
        <v>3253</v>
      </c>
      <c r="K741">
        <v>9609</v>
      </c>
      <c r="L741" s="12">
        <v>40744</v>
      </c>
      <c r="M741">
        <f>+YEAR(TListado[[#This Row],[FECHA DE COMPRA]])</f>
        <v>2011</v>
      </c>
      <c r="N741" t="s">
        <v>5919</v>
      </c>
    </row>
    <row r="742" spans="1:14" x14ac:dyDescent="0.3">
      <c r="A742">
        <v>739</v>
      </c>
      <c r="B742">
        <v>13</v>
      </c>
      <c r="C742" t="s">
        <v>1587</v>
      </c>
      <c r="D742" t="s">
        <v>5723</v>
      </c>
      <c r="E742" t="s">
        <v>5724</v>
      </c>
      <c r="F742" t="s">
        <v>5725</v>
      </c>
      <c r="G742" t="s">
        <v>1622</v>
      </c>
      <c r="H742" t="s">
        <v>1589</v>
      </c>
      <c r="I742" t="s">
        <v>1623</v>
      </c>
      <c r="J742" t="s">
        <v>5726</v>
      </c>
      <c r="K742">
        <v>9609</v>
      </c>
      <c r="L742" s="12">
        <v>40744</v>
      </c>
      <c r="M742">
        <f>+YEAR(TListado[[#This Row],[FECHA DE COMPRA]])</f>
        <v>2011</v>
      </c>
      <c r="N742" t="s">
        <v>5919</v>
      </c>
    </row>
    <row r="743" spans="1:14" x14ac:dyDescent="0.3">
      <c r="A743">
        <v>740</v>
      </c>
      <c r="B743">
        <v>13</v>
      </c>
      <c r="C743" t="s">
        <v>1587</v>
      </c>
      <c r="D743" t="s">
        <v>1621</v>
      </c>
      <c r="E743" t="s">
        <v>2987</v>
      </c>
      <c r="F743" t="s">
        <v>3321</v>
      </c>
      <c r="G743" t="s">
        <v>1622</v>
      </c>
      <c r="H743" t="s">
        <v>1589</v>
      </c>
      <c r="I743" t="s">
        <v>1623</v>
      </c>
      <c r="J743" t="s">
        <v>1624</v>
      </c>
      <c r="K743">
        <v>7717</v>
      </c>
      <c r="L743" s="12">
        <v>40205</v>
      </c>
      <c r="M743">
        <f>+YEAR(TListado[[#This Row],[FECHA DE COMPRA]])</f>
        <v>2010</v>
      </c>
      <c r="N743" t="s">
        <v>5919</v>
      </c>
    </row>
    <row r="744" spans="1:14" x14ac:dyDescent="0.3">
      <c r="A744">
        <v>741</v>
      </c>
      <c r="B744">
        <v>13</v>
      </c>
      <c r="C744" t="s">
        <v>1587</v>
      </c>
      <c r="D744" t="s">
        <v>3197</v>
      </c>
      <c r="E744" t="s">
        <v>3198</v>
      </c>
      <c r="F744" t="s">
        <v>3199</v>
      </c>
      <c r="G744" t="s">
        <v>1622</v>
      </c>
      <c r="H744" t="s">
        <v>1589</v>
      </c>
      <c r="I744" t="s">
        <v>3200</v>
      </c>
      <c r="J744" t="s">
        <v>3201</v>
      </c>
      <c r="K744">
        <v>5971</v>
      </c>
      <c r="L744" s="12">
        <v>39885</v>
      </c>
      <c r="M744">
        <f>+YEAR(TListado[[#This Row],[FECHA DE COMPRA]])</f>
        <v>2009</v>
      </c>
      <c r="N744" t="s">
        <v>5919</v>
      </c>
    </row>
    <row r="745" spans="1:14" x14ac:dyDescent="0.3">
      <c r="A745">
        <v>742</v>
      </c>
      <c r="B745">
        <v>13</v>
      </c>
      <c r="C745" t="s">
        <v>1587</v>
      </c>
      <c r="D745" t="s">
        <v>3335</v>
      </c>
      <c r="E745" t="s">
        <v>3336</v>
      </c>
      <c r="F745" t="s">
        <v>3337</v>
      </c>
      <c r="G745" t="s">
        <v>1622</v>
      </c>
      <c r="H745" t="s">
        <v>1589</v>
      </c>
      <c r="I745" t="s">
        <v>1623</v>
      </c>
      <c r="J745" t="s">
        <v>3338</v>
      </c>
      <c r="K745">
        <v>5971</v>
      </c>
      <c r="L745" s="12">
        <v>39885</v>
      </c>
      <c r="M745">
        <f>+YEAR(TListado[[#This Row],[FECHA DE COMPRA]])</f>
        <v>2009</v>
      </c>
      <c r="N745" t="s">
        <v>5919</v>
      </c>
    </row>
    <row r="746" spans="1:14" x14ac:dyDescent="0.3">
      <c r="A746">
        <v>743</v>
      </c>
      <c r="B746">
        <v>13</v>
      </c>
      <c r="C746" t="s">
        <v>1587</v>
      </c>
      <c r="D746" t="s">
        <v>3298</v>
      </c>
      <c r="E746" t="s">
        <v>3299</v>
      </c>
      <c r="F746" t="s">
        <v>3300</v>
      </c>
      <c r="G746" t="s">
        <v>1622</v>
      </c>
      <c r="H746" t="s">
        <v>1589</v>
      </c>
      <c r="I746" t="s">
        <v>1623</v>
      </c>
      <c r="J746" t="s">
        <v>3301</v>
      </c>
      <c r="K746">
        <v>9609</v>
      </c>
      <c r="L746" s="12">
        <v>40744</v>
      </c>
      <c r="M746">
        <f>+YEAR(TListado[[#This Row],[FECHA DE COMPRA]])</f>
        <v>2011</v>
      </c>
      <c r="N746" t="s">
        <v>5919</v>
      </c>
    </row>
    <row r="747" spans="1:14" x14ac:dyDescent="0.3">
      <c r="A747">
        <v>744</v>
      </c>
      <c r="B747">
        <v>13</v>
      </c>
      <c r="C747" t="s">
        <v>1587</v>
      </c>
      <c r="D747" t="s">
        <v>3145</v>
      </c>
      <c r="E747" t="s">
        <v>3146</v>
      </c>
      <c r="F747" t="s">
        <v>3147</v>
      </c>
      <c r="G747" t="s">
        <v>1622</v>
      </c>
      <c r="H747" t="s">
        <v>1589</v>
      </c>
      <c r="I747" t="s">
        <v>1623</v>
      </c>
      <c r="J747" t="s">
        <v>3148</v>
      </c>
      <c r="K747">
        <v>5971</v>
      </c>
      <c r="L747" s="12">
        <v>39885</v>
      </c>
      <c r="M747">
        <f>+YEAR(TListado[[#This Row],[FECHA DE COMPRA]])</f>
        <v>2009</v>
      </c>
      <c r="N747" t="s">
        <v>5919</v>
      </c>
    </row>
    <row r="748" spans="1:14" x14ac:dyDescent="0.3">
      <c r="A748">
        <v>745</v>
      </c>
      <c r="B748">
        <v>13</v>
      </c>
      <c r="C748" t="s">
        <v>1587</v>
      </c>
      <c r="D748" t="s">
        <v>3133</v>
      </c>
      <c r="E748" t="s">
        <v>3134</v>
      </c>
      <c r="F748" t="s">
        <v>3135</v>
      </c>
      <c r="G748" t="s">
        <v>1622</v>
      </c>
      <c r="H748" t="s">
        <v>1589</v>
      </c>
      <c r="I748" t="s">
        <v>1623</v>
      </c>
      <c r="J748" t="s">
        <v>3136</v>
      </c>
      <c r="K748">
        <v>5971</v>
      </c>
      <c r="L748" s="12">
        <v>39885</v>
      </c>
      <c r="M748">
        <f>+YEAR(TListado[[#This Row],[FECHA DE COMPRA]])</f>
        <v>2009</v>
      </c>
      <c r="N748" t="s">
        <v>5919</v>
      </c>
    </row>
    <row r="749" spans="1:14" x14ac:dyDescent="0.3">
      <c r="A749">
        <v>746</v>
      </c>
      <c r="B749">
        <v>13</v>
      </c>
      <c r="C749" t="s">
        <v>1587</v>
      </c>
      <c r="D749" t="s">
        <v>3222</v>
      </c>
      <c r="E749" t="s">
        <v>3223</v>
      </c>
      <c r="F749" t="s">
        <v>3224</v>
      </c>
      <c r="G749" t="s">
        <v>1622</v>
      </c>
      <c r="H749" t="s">
        <v>1589</v>
      </c>
      <c r="I749" t="s">
        <v>1623</v>
      </c>
      <c r="J749" t="s">
        <v>3225</v>
      </c>
      <c r="K749">
        <v>9609</v>
      </c>
      <c r="L749" s="12">
        <v>40744</v>
      </c>
      <c r="M749">
        <f>+YEAR(TListado[[#This Row],[FECHA DE COMPRA]])</f>
        <v>2011</v>
      </c>
      <c r="N749" t="s">
        <v>5919</v>
      </c>
    </row>
    <row r="750" spans="1:14" x14ac:dyDescent="0.3">
      <c r="A750">
        <v>747</v>
      </c>
      <c r="B750">
        <v>13</v>
      </c>
      <c r="C750" t="s">
        <v>1587</v>
      </c>
      <c r="D750" t="s">
        <v>3246</v>
      </c>
      <c r="E750" t="s">
        <v>3247</v>
      </c>
      <c r="F750" t="s">
        <v>3248</v>
      </c>
      <c r="G750" t="s">
        <v>1622</v>
      </c>
      <c r="H750" t="s">
        <v>1589</v>
      </c>
      <c r="I750" t="s">
        <v>1623</v>
      </c>
      <c r="J750" t="s">
        <v>3249</v>
      </c>
      <c r="K750">
        <v>9609</v>
      </c>
      <c r="L750" s="12">
        <v>40744</v>
      </c>
      <c r="M750">
        <f>+YEAR(TListado[[#This Row],[FECHA DE COMPRA]])</f>
        <v>2011</v>
      </c>
      <c r="N750" t="s">
        <v>5919</v>
      </c>
    </row>
    <row r="751" spans="1:14" x14ac:dyDescent="0.3">
      <c r="A751">
        <v>748</v>
      </c>
      <c r="B751">
        <v>13</v>
      </c>
      <c r="C751" t="s">
        <v>1587</v>
      </c>
      <c r="D751" t="s">
        <v>3129</v>
      </c>
      <c r="E751" t="s">
        <v>3130</v>
      </c>
      <c r="F751" t="s">
        <v>3131</v>
      </c>
      <c r="G751" t="s">
        <v>1622</v>
      </c>
      <c r="H751" t="s">
        <v>1589</v>
      </c>
      <c r="I751" t="s">
        <v>1623</v>
      </c>
      <c r="J751" t="s">
        <v>3132</v>
      </c>
      <c r="K751">
        <v>5971</v>
      </c>
      <c r="L751" s="12">
        <v>39885</v>
      </c>
      <c r="M751">
        <f>+YEAR(TListado[[#This Row],[FECHA DE COMPRA]])</f>
        <v>2009</v>
      </c>
      <c r="N751" t="s">
        <v>5919</v>
      </c>
    </row>
    <row r="752" spans="1:14" x14ac:dyDescent="0.3">
      <c r="A752">
        <v>749</v>
      </c>
      <c r="B752">
        <v>13</v>
      </c>
      <c r="C752" t="s">
        <v>1587</v>
      </c>
      <c r="D752" t="s">
        <v>1625</v>
      </c>
      <c r="E752" t="s">
        <v>2988</v>
      </c>
      <c r="F752" t="s">
        <v>2989</v>
      </c>
      <c r="G752" t="s">
        <v>1622</v>
      </c>
      <c r="H752" t="s">
        <v>1589</v>
      </c>
      <c r="I752" t="s">
        <v>1623</v>
      </c>
      <c r="J752" t="s">
        <v>1626</v>
      </c>
      <c r="K752">
        <v>8996</v>
      </c>
      <c r="L752" s="12">
        <v>40506</v>
      </c>
      <c r="M752">
        <f>+YEAR(TListado[[#This Row],[FECHA DE COMPRA]])</f>
        <v>2010</v>
      </c>
      <c r="N752" t="s">
        <v>5919</v>
      </c>
    </row>
    <row r="753" spans="1:14" x14ac:dyDescent="0.3">
      <c r="A753">
        <v>750</v>
      </c>
      <c r="B753">
        <v>13</v>
      </c>
      <c r="C753" t="s">
        <v>1587</v>
      </c>
      <c r="D753" t="s">
        <v>3206</v>
      </c>
      <c r="E753" t="s">
        <v>3207</v>
      </c>
      <c r="F753" t="s">
        <v>3208</v>
      </c>
      <c r="G753" t="s">
        <v>1622</v>
      </c>
      <c r="H753" t="s">
        <v>1589</v>
      </c>
      <c r="I753" t="s">
        <v>1623</v>
      </c>
      <c r="J753" t="s">
        <v>3209</v>
      </c>
      <c r="K753">
        <v>12556</v>
      </c>
      <c r="L753" s="12">
        <v>41144</v>
      </c>
      <c r="M753">
        <f>+YEAR(TListado[[#This Row],[FECHA DE COMPRA]])</f>
        <v>2012</v>
      </c>
      <c r="N753" t="s">
        <v>5919</v>
      </c>
    </row>
    <row r="754" spans="1:14" x14ac:dyDescent="0.3">
      <c r="A754">
        <v>751</v>
      </c>
      <c r="B754">
        <v>13</v>
      </c>
      <c r="C754" t="s">
        <v>1587</v>
      </c>
      <c r="D754" t="s">
        <v>3181</v>
      </c>
      <c r="E754" t="s">
        <v>3182</v>
      </c>
      <c r="F754" t="s">
        <v>3183</v>
      </c>
      <c r="G754" t="s">
        <v>1622</v>
      </c>
      <c r="H754" t="s">
        <v>1589</v>
      </c>
      <c r="I754" t="s">
        <v>1623</v>
      </c>
      <c r="J754" t="s">
        <v>3184</v>
      </c>
      <c r="K754">
        <v>5971</v>
      </c>
      <c r="L754" s="12">
        <v>39885</v>
      </c>
      <c r="M754">
        <f>+YEAR(TListado[[#This Row],[FECHA DE COMPRA]])</f>
        <v>2009</v>
      </c>
      <c r="N754" t="s">
        <v>5919</v>
      </c>
    </row>
    <row r="755" spans="1:14" x14ac:dyDescent="0.3">
      <c r="A755">
        <v>752</v>
      </c>
      <c r="B755">
        <v>13</v>
      </c>
      <c r="C755" t="s">
        <v>1587</v>
      </c>
      <c r="D755" t="s">
        <v>3537</v>
      </c>
      <c r="E755" t="s">
        <v>3538</v>
      </c>
      <c r="F755" t="s">
        <v>3539</v>
      </c>
      <c r="G755" t="s">
        <v>1622</v>
      </c>
      <c r="H755" t="s">
        <v>1589</v>
      </c>
      <c r="I755" t="s">
        <v>1623</v>
      </c>
      <c r="J755" t="s">
        <v>3540</v>
      </c>
      <c r="K755">
        <v>12556</v>
      </c>
      <c r="L755" s="12">
        <v>41144</v>
      </c>
      <c r="M755">
        <f>+YEAR(TListado[[#This Row],[FECHA DE COMPRA]])</f>
        <v>2012</v>
      </c>
      <c r="N755" t="s">
        <v>5919</v>
      </c>
    </row>
    <row r="756" spans="1:14" x14ac:dyDescent="0.3">
      <c r="A756">
        <v>753</v>
      </c>
      <c r="B756">
        <v>13</v>
      </c>
      <c r="C756" t="s">
        <v>1587</v>
      </c>
      <c r="D756" t="s">
        <v>3189</v>
      </c>
      <c r="E756" t="s">
        <v>3190</v>
      </c>
      <c r="F756" t="s">
        <v>3191</v>
      </c>
      <c r="G756" t="s">
        <v>1622</v>
      </c>
      <c r="H756" t="s">
        <v>1589</v>
      </c>
      <c r="I756" t="s">
        <v>1623</v>
      </c>
      <c r="J756" t="s">
        <v>3192</v>
      </c>
      <c r="K756">
        <v>5971</v>
      </c>
      <c r="L756" s="12">
        <v>39885</v>
      </c>
      <c r="M756">
        <f>+YEAR(TListado[[#This Row],[FECHA DE COMPRA]])</f>
        <v>2009</v>
      </c>
      <c r="N756" t="s">
        <v>5919</v>
      </c>
    </row>
    <row r="757" spans="1:14" x14ac:dyDescent="0.3">
      <c r="A757">
        <v>754</v>
      </c>
      <c r="B757">
        <v>13</v>
      </c>
      <c r="C757" t="s">
        <v>1587</v>
      </c>
      <c r="D757" t="s">
        <v>5711</v>
      </c>
      <c r="E757" t="s">
        <v>5712</v>
      </c>
      <c r="F757" t="s">
        <v>5713</v>
      </c>
      <c r="G757" t="s">
        <v>1622</v>
      </c>
      <c r="H757" t="s">
        <v>1589</v>
      </c>
      <c r="I757" t="s">
        <v>1623</v>
      </c>
      <c r="J757" t="s">
        <v>5714</v>
      </c>
      <c r="K757">
        <v>9609</v>
      </c>
      <c r="L757" s="12">
        <v>40744</v>
      </c>
      <c r="M757">
        <f>+YEAR(TListado[[#This Row],[FECHA DE COMPRA]])</f>
        <v>2011</v>
      </c>
      <c r="N757" t="s">
        <v>5919</v>
      </c>
    </row>
    <row r="758" spans="1:14" x14ac:dyDescent="0.3">
      <c r="A758">
        <v>755</v>
      </c>
      <c r="B758">
        <v>13</v>
      </c>
      <c r="C758" t="s">
        <v>1587</v>
      </c>
      <c r="D758" t="s">
        <v>3331</v>
      </c>
      <c r="E758" t="s">
        <v>3332</v>
      </c>
      <c r="F758" t="s">
        <v>3333</v>
      </c>
      <c r="G758" t="s">
        <v>1622</v>
      </c>
      <c r="H758" t="s">
        <v>1589</v>
      </c>
      <c r="I758" t="s">
        <v>1623</v>
      </c>
      <c r="J758" t="s">
        <v>3334</v>
      </c>
      <c r="K758">
        <v>5971</v>
      </c>
      <c r="L758" s="12">
        <v>39885</v>
      </c>
      <c r="M758">
        <f>+YEAR(TListado[[#This Row],[FECHA DE COMPRA]])</f>
        <v>2009</v>
      </c>
      <c r="N758" t="s">
        <v>5919</v>
      </c>
    </row>
    <row r="759" spans="1:14" x14ac:dyDescent="0.3">
      <c r="A759">
        <v>756</v>
      </c>
      <c r="B759">
        <v>13</v>
      </c>
      <c r="C759" t="s">
        <v>1587</v>
      </c>
      <c r="D759" t="s">
        <v>3234</v>
      </c>
      <c r="E759" t="s">
        <v>3235</v>
      </c>
      <c r="F759" t="s">
        <v>3236</v>
      </c>
      <c r="G759" t="s">
        <v>1622</v>
      </c>
      <c r="H759" t="s">
        <v>1589</v>
      </c>
      <c r="I759" t="s">
        <v>1623</v>
      </c>
      <c r="J759" t="s">
        <v>3237</v>
      </c>
      <c r="K759">
        <v>9609</v>
      </c>
      <c r="L759" s="12">
        <v>40744</v>
      </c>
      <c r="M759">
        <f>+YEAR(TListado[[#This Row],[FECHA DE COMPRA]])</f>
        <v>2011</v>
      </c>
      <c r="N759" t="s">
        <v>5919</v>
      </c>
    </row>
    <row r="760" spans="1:14" x14ac:dyDescent="0.3">
      <c r="A760">
        <v>757</v>
      </c>
      <c r="B760">
        <v>13</v>
      </c>
      <c r="C760" t="s">
        <v>1587</v>
      </c>
      <c r="D760" t="s">
        <v>3137</v>
      </c>
      <c r="E760" t="s">
        <v>3138</v>
      </c>
      <c r="F760" t="s">
        <v>3139</v>
      </c>
      <c r="G760" t="s">
        <v>1622</v>
      </c>
      <c r="H760" t="s">
        <v>1589</v>
      </c>
      <c r="I760" t="s">
        <v>1623</v>
      </c>
      <c r="J760" t="s">
        <v>3140</v>
      </c>
      <c r="K760">
        <v>5971</v>
      </c>
      <c r="L760" s="12">
        <v>39885</v>
      </c>
      <c r="M760">
        <f>+YEAR(TListado[[#This Row],[FECHA DE COMPRA]])</f>
        <v>2009</v>
      </c>
      <c r="N760" t="s">
        <v>5919</v>
      </c>
    </row>
    <row r="761" spans="1:14" x14ac:dyDescent="0.3">
      <c r="A761">
        <v>758</v>
      </c>
      <c r="B761">
        <v>13</v>
      </c>
      <c r="C761" t="s">
        <v>1587</v>
      </c>
      <c r="D761" t="s">
        <v>3185</v>
      </c>
      <c r="E761" t="s">
        <v>3186</v>
      </c>
      <c r="F761" t="s">
        <v>3187</v>
      </c>
      <c r="G761" t="s">
        <v>1622</v>
      </c>
      <c r="H761" t="s">
        <v>1589</v>
      </c>
      <c r="I761" t="s">
        <v>1623</v>
      </c>
      <c r="J761" t="s">
        <v>3188</v>
      </c>
      <c r="K761">
        <v>5971</v>
      </c>
      <c r="L761" s="12">
        <v>39885</v>
      </c>
      <c r="M761">
        <f>+YEAR(TListado[[#This Row],[FECHA DE COMPRA]])</f>
        <v>2009</v>
      </c>
      <c r="N761" t="s">
        <v>5919</v>
      </c>
    </row>
    <row r="762" spans="1:14" x14ac:dyDescent="0.3">
      <c r="A762">
        <v>759</v>
      </c>
      <c r="B762">
        <v>13</v>
      </c>
      <c r="C762" t="s">
        <v>1587</v>
      </c>
      <c r="D762" t="s">
        <v>3238</v>
      </c>
      <c r="E762" t="s">
        <v>3239</v>
      </c>
      <c r="F762" t="s">
        <v>3240</v>
      </c>
      <c r="G762" t="s">
        <v>1622</v>
      </c>
      <c r="H762" t="s">
        <v>1589</v>
      </c>
      <c r="I762" t="s">
        <v>1623</v>
      </c>
      <c r="J762" t="s">
        <v>3241</v>
      </c>
      <c r="K762">
        <v>9609</v>
      </c>
      <c r="L762" s="12">
        <v>40744</v>
      </c>
      <c r="M762">
        <f>+YEAR(TListado[[#This Row],[FECHA DE COMPRA]])</f>
        <v>2011</v>
      </c>
      <c r="N762" t="s">
        <v>5919</v>
      </c>
    </row>
    <row r="763" spans="1:14" x14ac:dyDescent="0.3">
      <c r="A763">
        <v>760</v>
      </c>
      <c r="B763">
        <v>13</v>
      </c>
      <c r="C763" t="s">
        <v>1587</v>
      </c>
      <c r="D763" t="s">
        <v>1627</v>
      </c>
      <c r="E763" t="s">
        <v>2990</v>
      </c>
      <c r="F763" t="s">
        <v>2991</v>
      </c>
      <c r="G763" t="s">
        <v>1622</v>
      </c>
      <c r="H763" t="s">
        <v>1589</v>
      </c>
      <c r="I763" t="s">
        <v>1623</v>
      </c>
      <c r="J763" t="s">
        <v>1628</v>
      </c>
      <c r="K763">
        <v>8996</v>
      </c>
      <c r="L763" s="12">
        <v>40506</v>
      </c>
      <c r="M763">
        <f>+YEAR(TListado[[#This Row],[FECHA DE COMPRA]])</f>
        <v>2010</v>
      </c>
      <c r="N763" t="s">
        <v>5919</v>
      </c>
    </row>
    <row r="764" spans="1:14" x14ac:dyDescent="0.3">
      <c r="A764">
        <v>761</v>
      </c>
      <c r="B764">
        <v>13</v>
      </c>
      <c r="C764" t="s">
        <v>1587</v>
      </c>
      <c r="D764" t="s">
        <v>3226</v>
      </c>
      <c r="E764" t="s">
        <v>3227</v>
      </c>
      <c r="F764" t="s">
        <v>3228</v>
      </c>
      <c r="G764" t="s">
        <v>1622</v>
      </c>
      <c r="H764" t="s">
        <v>1589</v>
      </c>
      <c r="I764" t="s">
        <v>1623</v>
      </c>
      <c r="J764" t="s">
        <v>3229</v>
      </c>
      <c r="K764">
        <v>9609</v>
      </c>
      <c r="L764" s="12">
        <v>40744</v>
      </c>
      <c r="M764">
        <f>+YEAR(TListado[[#This Row],[FECHA DE COMPRA]])</f>
        <v>2011</v>
      </c>
      <c r="N764" t="s">
        <v>5919</v>
      </c>
    </row>
    <row r="765" spans="1:14" x14ac:dyDescent="0.3">
      <c r="A765">
        <v>762</v>
      </c>
      <c r="B765">
        <v>13</v>
      </c>
      <c r="C765" t="s">
        <v>1587</v>
      </c>
      <c r="D765" t="s">
        <v>3266</v>
      </c>
      <c r="E765" t="s">
        <v>3267</v>
      </c>
      <c r="F765" t="s">
        <v>3268</v>
      </c>
      <c r="G765" t="s">
        <v>1622</v>
      </c>
      <c r="H765" t="s">
        <v>1589</v>
      </c>
      <c r="I765" t="s">
        <v>1623</v>
      </c>
      <c r="J765" t="s">
        <v>3269</v>
      </c>
      <c r="K765">
        <v>9609</v>
      </c>
      <c r="L765" s="12">
        <v>40744</v>
      </c>
      <c r="M765">
        <f>+YEAR(TListado[[#This Row],[FECHA DE COMPRA]])</f>
        <v>2011</v>
      </c>
      <c r="N765" t="s">
        <v>5919</v>
      </c>
    </row>
    <row r="766" spans="1:14" x14ac:dyDescent="0.3">
      <c r="A766">
        <v>763</v>
      </c>
      <c r="B766">
        <v>13</v>
      </c>
      <c r="C766" t="s">
        <v>1587</v>
      </c>
      <c r="D766" t="s">
        <v>3125</v>
      </c>
      <c r="E766" t="s">
        <v>3126</v>
      </c>
      <c r="F766" t="s">
        <v>3127</v>
      </c>
      <c r="G766" t="s">
        <v>1622</v>
      </c>
      <c r="H766" t="s">
        <v>1589</v>
      </c>
      <c r="I766" t="s">
        <v>1623</v>
      </c>
      <c r="J766" t="s">
        <v>3128</v>
      </c>
      <c r="K766">
        <v>5971</v>
      </c>
      <c r="L766" s="12">
        <v>39885</v>
      </c>
      <c r="M766">
        <f>+YEAR(TListado[[#This Row],[FECHA DE COMPRA]])</f>
        <v>2009</v>
      </c>
      <c r="N766" t="s">
        <v>5919</v>
      </c>
    </row>
    <row r="767" spans="1:14" x14ac:dyDescent="0.3">
      <c r="A767">
        <v>764</v>
      </c>
      <c r="B767">
        <v>13</v>
      </c>
      <c r="C767" t="s">
        <v>1587</v>
      </c>
      <c r="D767" t="s">
        <v>3214</v>
      </c>
      <c r="E767" t="s">
        <v>3215</v>
      </c>
      <c r="F767" t="s">
        <v>3216</v>
      </c>
      <c r="G767" t="s">
        <v>1622</v>
      </c>
      <c r="H767" t="s">
        <v>1589</v>
      </c>
      <c r="I767" t="s">
        <v>1623</v>
      </c>
      <c r="J767" t="s">
        <v>3217</v>
      </c>
      <c r="K767">
        <v>9609</v>
      </c>
      <c r="L767" s="12">
        <v>40744</v>
      </c>
      <c r="M767">
        <f>+YEAR(TListado[[#This Row],[FECHA DE COMPRA]])</f>
        <v>2011</v>
      </c>
      <c r="N767" t="s">
        <v>5919</v>
      </c>
    </row>
    <row r="768" spans="1:14" x14ac:dyDescent="0.3">
      <c r="A768">
        <v>765</v>
      </c>
      <c r="B768">
        <v>13</v>
      </c>
      <c r="C768" t="s">
        <v>1587</v>
      </c>
      <c r="D768" t="s">
        <v>3262</v>
      </c>
      <c r="E768" t="s">
        <v>3263</v>
      </c>
      <c r="F768" t="s">
        <v>3264</v>
      </c>
      <c r="G768" t="s">
        <v>1622</v>
      </c>
      <c r="H768" t="s">
        <v>1589</v>
      </c>
      <c r="I768" t="s">
        <v>1623</v>
      </c>
      <c r="J768" t="s">
        <v>3265</v>
      </c>
      <c r="K768">
        <v>9609</v>
      </c>
      <c r="L768" s="12">
        <v>40744</v>
      </c>
      <c r="M768">
        <f>+YEAR(TListado[[#This Row],[FECHA DE COMPRA]])</f>
        <v>2011</v>
      </c>
      <c r="N768" t="s">
        <v>5919</v>
      </c>
    </row>
    <row r="769" spans="1:14" x14ac:dyDescent="0.3">
      <c r="A769">
        <v>766</v>
      </c>
      <c r="B769">
        <v>13</v>
      </c>
      <c r="C769" t="s">
        <v>1587</v>
      </c>
      <c r="D769" t="s">
        <v>3173</v>
      </c>
      <c r="E769" t="s">
        <v>3174</v>
      </c>
      <c r="F769" t="s">
        <v>3175</v>
      </c>
      <c r="G769" t="s">
        <v>1622</v>
      </c>
      <c r="H769" t="s">
        <v>1589</v>
      </c>
      <c r="I769" t="s">
        <v>1623</v>
      </c>
      <c r="J769" t="s">
        <v>3176</v>
      </c>
      <c r="K769">
        <v>5971</v>
      </c>
      <c r="L769" s="12">
        <v>39885</v>
      </c>
      <c r="M769">
        <f>+YEAR(TListado[[#This Row],[FECHA DE COMPRA]])</f>
        <v>2009</v>
      </c>
      <c r="N769" t="s">
        <v>5919</v>
      </c>
    </row>
    <row r="770" spans="1:14" x14ac:dyDescent="0.3">
      <c r="A770">
        <v>767</v>
      </c>
      <c r="B770">
        <v>13</v>
      </c>
      <c r="C770" t="s">
        <v>1587</v>
      </c>
      <c r="D770" t="s">
        <v>3294</v>
      </c>
      <c r="E770" t="s">
        <v>3295</v>
      </c>
      <c r="F770" t="s">
        <v>3296</v>
      </c>
      <c r="G770" t="s">
        <v>1622</v>
      </c>
      <c r="H770" t="s">
        <v>1589</v>
      </c>
      <c r="I770" t="s">
        <v>1623</v>
      </c>
      <c r="J770" t="s">
        <v>3297</v>
      </c>
      <c r="K770">
        <v>9609</v>
      </c>
      <c r="L770" s="12">
        <v>40744</v>
      </c>
      <c r="M770">
        <f>+YEAR(TListado[[#This Row],[FECHA DE COMPRA]])</f>
        <v>2011</v>
      </c>
      <c r="N770" t="s">
        <v>5919</v>
      </c>
    </row>
    <row r="771" spans="1:14" x14ac:dyDescent="0.3">
      <c r="A771">
        <v>768</v>
      </c>
      <c r="B771">
        <v>13</v>
      </c>
      <c r="C771" t="s">
        <v>1587</v>
      </c>
      <c r="D771" t="s">
        <v>3210</v>
      </c>
      <c r="E771" t="s">
        <v>3211</v>
      </c>
      <c r="F771" t="s">
        <v>3212</v>
      </c>
      <c r="G771" t="s">
        <v>1622</v>
      </c>
      <c r="H771" t="s">
        <v>1589</v>
      </c>
      <c r="I771" t="s">
        <v>1623</v>
      </c>
      <c r="J771" t="s">
        <v>3213</v>
      </c>
      <c r="K771">
        <v>12556</v>
      </c>
      <c r="L771" s="12">
        <v>41144</v>
      </c>
      <c r="M771">
        <f>+YEAR(TListado[[#This Row],[FECHA DE COMPRA]])</f>
        <v>2012</v>
      </c>
      <c r="N771" t="s">
        <v>5919</v>
      </c>
    </row>
    <row r="772" spans="1:14" x14ac:dyDescent="0.3">
      <c r="A772">
        <v>769</v>
      </c>
      <c r="B772">
        <v>13</v>
      </c>
      <c r="C772" t="s">
        <v>1587</v>
      </c>
      <c r="D772" t="s">
        <v>3286</v>
      </c>
      <c r="E772" t="s">
        <v>3287</v>
      </c>
      <c r="F772" t="s">
        <v>3288</v>
      </c>
      <c r="G772" t="s">
        <v>1622</v>
      </c>
      <c r="H772" t="s">
        <v>1589</v>
      </c>
      <c r="I772" t="s">
        <v>1623</v>
      </c>
      <c r="J772" t="s">
        <v>3289</v>
      </c>
      <c r="K772">
        <v>9609</v>
      </c>
      <c r="L772" s="12">
        <v>40744</v>
      </c>
      <c r="M772">
        <f>+YEAR(TListado[[#This Row],[FECHA DE COMPRA]])</f>
        <v>2011</v>
      </c>
      <c r="N772" t="s">
        <v>5919</v>
      </c>
    </row>
    <row r="773" spans="1:14" x14ac:dyDescent="0.3">
      <c r="A773">
        <v>770</v>
      </c>
      <c r="B773">
        <v>13</v>
      </c>
      <c r="C773" t="s">
        <v>1587</v>
      </c>
      <c r="D773" t="s">
        <v>3290</v>
      </c>
      <c r="E773" t="s">
        <v>3291</v>
      </c>
      <c r="F773" t="s">
        <v>3292</v>
      </c>
      <c r="G773" t="s">
        <v>1622</v>
      </c>
      <c r="H773" t="s">
        <v>1589</v>
      </c>
      <c r="I773" t="s">
        <v>1623</v>
      </c>
      <c r="J773" t="s">
        <v>3293</v>
      </c>
      <c r="K773">
        <v>9609</v>
      </c>
      <c r="L773" s="12">
        <v>40744</v>
      </c>
      <c r="M773">
        <f>+YEAR(TListado[[#This Row],[FECHA DE COMPRA]])</f>
        <v>2011</v>
      </c>
      <c r="N773" t="s">
        <v>5919</v>
      </c>
    </row>
    <row r="774" spans="1:14" x14ac:dyDescent="0.3">
      <c r="A774">
        <v>771</v>
      </c>
      <c r="B774">
        <v>13</v>
      </c>
      <c r="C774" t="s">
        <v>1587</v>
      </c>
      <c r="D774" t="s">
        <v>1629</v>
      </c>
      <c r="E774" t="s">
        <v>2992</v>
      </c>
      <c r="F774" t="s">
        <v>2993</v>
      </c>
      <c r="G774" t="s">
        <v>1622</v>
      </c>
      <c r="H774" t="s">
        <v>1589</v>
      </c>
      <c r="I774" t="s">
        <v>1623</v>
      </c>
      <c r="J774" t="s">
        <v>1630</v>
      </c>
      <c r="K774">
        <v>8996</v>
      </c>
      <c r="L774" s="12">
        <v>40506</v>
      </c>
      <c r="M774">
        <f>+YEAR(TListado[[#This Row],[FECHA DE COMPRA]])</f>
        <v>2010</v>
      </c>
      <c r="N774" t="s">
        <v>5919</v>
      </c>
    </row>
    <row r="775" spans="1:14" x14ac:dyDescent="0.3">
      <c r="A775">
        <v>772</v>
      </c>
      <c r="B775">
        <v>13</v>
      </c>
      <c r="C775" t="s">
        <v>1587</v>
      </c>
      <c r="D775" t="s">
        <v>3274</v>
      </c>
      <c r="E775" t="s">
        <v>3275</v>
      </c>
      <c r="F775" t="s">
        <v>3276</v>
      </c>
      <c r="G775" t="s">
        <v>1622</v>
      </c>
      <c r="H775" t="s">
        <v>1589</v>
      </c>
      <c r="I775" t="s">
        <v>1623</v>
      </c>
      <c r="J775" t="s">
        <v>3277</v>
      </c>
      <c r="K775">
        <v>9609</v>
      </c>
      <c r="L775" s="12">
        <v>40744</v>
      </c>
      <c r="M775">
        <f>+YEAR(TListado[[#This Row],[FECHA DE COMPRA]])</f>
        <v>2011</v>
      </c>
      <c r="N775" t="s">
        <v>5919</v>
      </c>
    </row>
    <row r="776" spans="1:14" x14ac:dyDescent="0.3">
      <c r="A776">
        <v>773</v>
      </c>
      <c r="B776">
        <v>13</v>
      </c>
      <c r="C776" t="s">
        <v>1587</v>
      </c>
      <c r="D776" t="s">
        <v>3278</v>
      </c>
      <c r="E776" t="s">
        <v>3279</v>
      </c>
      <c r="F776" t="s">
        <v>3280</v>
      </c>
      <c r="G776" t="s">
        <v>1622</v>
      </c>
      <c r="H776" t="s">
        <v>1589</v>
      </c>
      <c r="I776" t="s">
        <v>1623</v>
      </c>
      <c r="J776" t="s">
        <v>3281</v>
      </c>
      <c r="K776">
        <v>9609</v>
      </c>
      <c r="L776" s="12">
        <v>40744</v>
      </c>
      <c r="M776">
        <f>+YEAR(TListado[[#This Row],[FECHA DE COMPRA]])</f>
        <v>2011</v>
      </c>
      <c r="N776" t="s">
        <v>5919</v>
      </c>
    </row>
    <row r="777" spans="1:14" x14ac:dyDescent="0.3">
      <c r="A777">
        <v>774</v>
      </c>
      <c r="B777">
        <v>13</v>
      </c>
      <c r="C777" t="s">
        <v>1587</v>
      </c>
      <c r="D777" t="s">
        <v>3258</v>
      </c>
      <c r="E777" t="s">
        <v>3259</v>
      </c>
      <c r="F777" t="s">
        <v>3260</v>
      </c>
      <c r="G777" t="s">
        <v>1622</v>
      </c>
      <c r="H777" t="s">
        <v>1589</v>
      </c>
      <c r="I777" t="s">
        <v>1623</v>
      </c>
      <c r="J777" t="s">
        <v>3261</v>
      </c>
      <c r="K777">
        <v>9609</v>
      </c>
      <c r="L777" s="12">
        <v>40744</v>
      </c>
      <c r="M777">
        <f>+YEAR(TListado[[#This Row],[FECHA DE COMPRA]])</f>
        <v>2011</v>
      </c>
      <c r="N777" t="s">
        <v>5919</v>
      </c>
    </row>
    <row r="778" spans="1:14" x14ac:dyDescent="0.3">
      <c r="A778">
        <v>775</v>
      </c>
      <c r="B778">
        <v>13</v>
      </c>
      <c r="C778" t="s">
        <v>1587</v>
      </c>
      <c r="D778" t="s">
        <v>3202</v>
      </c>
      <c r="E778" t="s">
        <v>3203</v>
      </c>
      <c r="F778" t="s">
        <v>3204</v>
      </c>
      <c r="G778" t="s">
        <v>1622</v>
      </c>
      <c r="H778" t="s">
        <v>1589</v>
      </c>
      <c r="I778" t="s">
        <v>1623</v>
      </c>
      <c r="J778" t="s">
        <v>3205</v>
      </c>
      <c r="K778">
        <v>12556</v>
      </c>
      <c r="L778" s="12">
        <v>41144</v>
      </c>
      <c r="M778">
        <f>+YEAR(TListado[[#This Row],[FECHA DE COMPRA]])</f>
        <v>2012</v>
      </c>
      <c r="N778" t="s">
        <v>5919</v>
      </c>
    </row>
    <row r="779" spans="1:14" x14ac:dyDescent="0.3">
      <c r="A779">
        <v>776</v>
      </c>
      <c r="B779">
        <v>13</v>
      </c>
      <c r="C779" t="s">
        <v>1587</v>
      </c>
      <c r="D779" t="s">
        <v>3323</v>
      </c>
      <c r="E779" t="s">
        <v>3324</v>
      </c>
      <c r="F779" t="s">
        <v>3325</v>
      </c>
      <c r="G779" t="s">
        <v>1622</v>
      </c>
      <c r="H779" t="s">
        <v>1589</v>
      </c>
      <c r="I779" t="s">
        <v>1623</v>
      </c>
      <c r="J779" t="s">
        <v>3326</v>
      </c>
      <c r="K779">
        <v>5971</v>
      </c>
      <c r="L779" s="12">
        <v>39885</v>
      </c>
      <c r="M779">
        <f>+YEAR(TListado[[#This Row],[FECHA DE COMPRA]])</f>
        <v>2009</v>
      </c>
      <c r="N779" t="s">
        <v>5919</v>
      </c>
    </row>
    <row r="780" spans="1:14" x14ac:dyDescent="0.3">
      <c r="A780">
        <v>777</v>
      </c>
      <c r="B780">
        <v>13</v>
      </c>
      <c r="C780" t="s">
        <v>1587</v>
      </c>
      <c r="D780" t="s">
        <v>5695</v>
      </c>
      <c r="E780">
        <v>1150001173</v>
      </c>
      <c r="F780" t="s">
        <v>5696</v>
      </c>
      <c r="G780" t="s">
        <v>1622</v>
      </c>
      <c r="H780" t="s">
        <v>1589</v>
      </c>
      <c r="I780" t="s">
        <v>1623</v>
      </c>
      <c r="J780" t="s">
        <v>5697</v>
      </c>
      <c r="K780">
        <v>9609</v>
      </c>
      <c r="L780" s="12">
        <v>40744</v>
      </c>
      <c r="M780">
        <f>+YEAR(TListado[[#This Row],[FECHA DE COMPRA]])</f>
        <v>2011</v>
      </c>
      <c r="N780" t="s">
        <v>5919</v>
      </c>
    </row>
    <row r="781" spans="1:14" x14ac:dyDescent="0.3">
      <c r="A781">
        <v>778</v>
      </c>
      <c r="B781">
        <v>13</v>
      </c>
      <c r="C781" t="s">
        <v>1587</v>
      </c>
      <c r="D781" t="s">
        <v>3327</v>
      </c>
      <c r="E781" t="s">
        <v>3328</v>
      </c>
      <c r="F781" t="s">
        <v>3329</v>
      </c>
      <c r="G781" t="s">
        <v>1622</v>
      </c>
      <c r="H781" t="s">
        <v>1589</v>
      </c>
      <c r="I781" t="s">
        <v>1623</v>
      </c>
      <c r="J781" t="s">
        <v>3330</v>
      </c>
      <c r="K781">
        <v>5971</v>
      </c>
      <c r="L781" s="12">
        <v>39885</v>
      </c>
      <c r="M781">
        <f>+YEAR(TListado[[#This Row],[FECHA DE COMPRA]])</f>
        <v>2009</v>
      </c>
      <c r="N781" t="s">
        <v>5919</v>
      </c>
    </row>
    <row r="782" spans="1:14" x14ac:dyDescent="0.3">
      <c r="A782">
        <v>779</v>
      </c>
      <c r="B782">
        <v>13</v>
      </c>
      <c r="C782" t="s">
        <v>1587</v>
      </c>
      <c r="D782" t="s">
        <v>3169</v>
      </c>
      <c r="E782" t="s">
        <v>3170</v>
      </c>
      <c r="F782" t="s">
        <v>3171</v>
      </c>
      <c r="G782" t="s">
        <v>1622</v>
      </c>
      <c r="H782" t="s">
        <v>1589</v>
      </c>
      <c r="I782" t="s">
        <v>1623</v>
      </c>
      <c r="J782" t="s">
        <v>3172</v>
      </c>
      <c r="K782">
        <v>5971</v>
      </c>
      <c r="L782" s="12">
        <v>39885</v>
      </c>
      <c r="M782">
        <f>+YEAR(TListado[[#This Row],[FECHA DE COMPRA]])</f>
        <v>2009</v>
      </c>
      <c r="N782" t="s">
        <v>5919</v>
      </c>
    </row>
    <row r="783" spans="1:14" x14ac:dyDescent="0.3">
      <c r="A783">
        <v>780</v>
      </c>
      <c r="B783">
        <v>13</v>
      </c>
      <c r="C783" t="s">
        <v>1587</v>
      </c>
      <c r="D783" t="s">
        <v>5698</v>
      </c>
      <c r="E783" t="s">
        <v>5699</v>
      </c>
      <c r="F783" t="s">
        <v>5700</v>
      </c>
      <c r="G783" t="s">
        <v>1622</v>
      </c>
      <c r="H783" t="s">
        <v>1589</v>
      </c>
      <c r="I783" t="s">
        <v>1623</v>
      </c>
      <c r="J783" t="s">
        <v>5701</v>
      </c>
      <c r="K783">
        <v>9609</v>
      </c>
      <c r="L783" s="12">
        <v>40744</v>
      </c>
      <c r="M783">
        <f>+YEAR(TListado[[#This Row],[FECHA DE COMPRA]])</f>
        <v>2011</v>
      </c>
      <c r="N783" t="s">
        <v>5919</v>
      </c>
    </row>
    <row r="784" spans="1:14" x14ac:dyDescent="0.3">
      <c r="A784">
        <v>781</v>
      </c>
      <c r="B784">
        <v>13</v>
      </c>
      <c r="C784" t="s">
        <v>1587</v>
      </c>
      <c r="D784" t="s">
        <v>3157</v>
      </c>
      <c r="E784" t="s">
        <v>3158</v>
      </c>
      <c r="F784" t="s">
        <v>3159</v>
      </c>
      <c r="G784" t="s">
        <v>1622</v>
      </c>
      <c r="H784" t="s">
        <v>1589</v>
      </c>
      <c r="I784" t="s">
        <v>1623</v>
      </c>
      <c r="J784" t="s">
        <v>3160</v>
      </c>
      <c r="K784">
        <v>5971</v>
      </c>
      <c r="L784" s="12">
        <v>39885</v>
      </c>
      <c r="M784">
        <f>+YEAR(TListado[[#This Row],[FECHA DE COMPRA]])</f>
        <v>2009</v>
      </c>
      <c r="N784" t="s">
        <v>5919</v>
      </c>
    </row>
    <row r="785" spans="1:14" x14ac:dyDescent="0.3">
      <c r="A785">
        <v>782</v>
      </c>
      <c r="B785">
        <v>13</v>
      </c>
      <c r="C785" t="s">
        <v>1587</v>
      </c>
      <c r="D785" t="s">
        <v>3339</v>
      </c>
      <c r="E785" t="s">
        <v>3340</v>
      </c>
      <c r="F785" t="s">
        <v>3321</v>
      </c>
      <c r="G785" t="s">
        <v>1622</v>
      </c>
      <c r="H785" t="s">
        <v>1589</v>
      </c>
      <c r="I785" t="s">
        <v>3200</v>
      </c>
      <c r="J785" t="s">
        <v>3341</v>
      </c>
      <c r="K785">
        <v>5971</v>
      </c>
      <c r="L785" s="12">
        <v>39885</v>
      </c>
      <c r="M785">
        <f>+YEAR(TListado[[#This Row],[FECHA DE COMPRA]])</f>
        <v>2009</v>
      </c>
      <c r="N785" t="s">
        <v>5919</v>
      </c>
    </row>
    <row r="786" spans="1:14" x14ac:dyDescent="0.3">
      <c r="A786">
        <v>783</v>
      </c>
      <c r="B786">
        <v>13</v>
      </c>
      <c r="C786" t="s">
        <v>1587</v>
      </c>
      <c r="D786" t="s">
        <v>1631</v>
      </c>
      <c r="E786" t="s">
        <v>2994</v>
      </c>
      <c r="F786" t="s">
        <v>3321</v>
      </c>
      <c r="G786" t="s">
        <v>1622</v>
      </c>
      <c r="H786" t="s">
        <v>1589</v>
      </c>
      <c r="I786" t="s">
        <v>1632</v>
      </c>
      <c r="J786" t="s">
        <v>1633</v>
      </c>
      <c r="K786">
        <v>14029</v>
      </c>
      <c r="L786" s="12">
        <v>41499</v>
      </c>
      <c r="M786">
        <f>+YEAR(TListado[[#This Row],[FECHA DE COMPRA]])</f>
        <v>2013</v>
      </c>
      <c r="N786" t="s">
        <v>5919</v>
      </c>
    </row>
    <row r="787" spans="1:14" x14ac:dyDescent="0.3">
      <c r="A787">
        <v>784</v>
      </c>
      <c r="B787">
        <v>13</v>
      </c>
      <c r="C787" t="s">
        <v>1587</v>
      </c>
      <c r="D787" t="s">
        <v>1634</v>
      </c>
      <c r="E787" t="s">
        <v>2995</v>
      </c>
      <c r="F787" t="s">
        <v>3321</v>
      </c>
      <c r="G787" t="s">
        <v>1622</v>
      </c>
      <c r="H787" t="s">
        <v>1589</v>
      </c>
      <c r="I787" t="s">
        <v>1632</v>
      </c>
      <c r="J787" t="s">
        <v>1635</v>
      </c>
      <c r="K787">
        <v>15403</v>
      </c>
      <c r="L787" s="12">
        <v>41822</v>
      </c>
      <c r="M787">
        <f>+YEAR(TListado[[#This Row],[FECHA DE COMPRA]])</f>
        <v>2014</v>
      </c>
      <c r="N787" t="s">
        <v>5919</v>
      </c>
    </row>
    <row r="788" spans="1:14" x14ac:dyDescent="0.3">
      <c r="A788">
        <v>785</v>
      </c>
      <c r="B788">
        <v>13</v>
      </c>
      <c r="C788" t="s">
        <v>1587</v>
      </c>
      <c r="D788" t="s">
        <v>1636</v>
      </c>
      <c r="E788" t="s">
        <v>2996</v>
      </c>
      <c r="F788" t="s">
        <v>2997</v>
      </c>
      <c r="G788" t="s">
        <v>1622</v>
      </c>
      <c r="H788" t="s">
        <v>1589</v>
      </c>
      <c r="I788" t="s">
        <v>1632</v>
      </c>
      <c r="J788" t="s">
        <v>1637</v>
      </c>
      <c r="K788">
        <v>14029</v>
      </c>
      <c r="L788" s="12">
        <v>41499</v>
      </c>
      <c r="M788">
        <f>+YEAR(TListado[[#This Row],[FECHA DE COMPRA]])</f>
        <v>2013</v>
      </c>
      <c r="N788" t="s">
        <v>5919</v>
      </c>
    </row>
    <row r="789" spans="1:14" x14ac:dyDescent="0.3">
      <c r="A789">
        <v>786</v>
      </c>
      <c r="B789">
        <v>13</v>
      </c>
      <c r="C789" t="s">
        <v>1587</v>
      </c>
      <c r="D789" t="s">
        <v>1638</v>
      </c>
      <c r="E789" t="s">
        <v>2998</v>
      </c>
      <c r="F789" t="s">
        <v>3321</v>
      </c>
      <c r="G789" t="s">
        <v>1622</v>
      </c>
      <c r="H789" t="s">
        <v>1589</v>
      </c>
      <c r="I789" t="s">
        <v>1632</v>
      </c>
      <c r="J789" t="s">
        <v>1639</v>
      </c>
      <c r="K789" t="s">
        <v>1640</v>
      </c>
      <c r="L789" s="12">
        <v>42996</v>
      </c>
      <c r="M789">
        <f>+YEAR(TListado[[#This Row],[FECHA DE COMPRA]])</f>
        <v>2017</v>
      </c>
      <c r="N789" t="s">
        <v>5919</v>
      </c>
    </row>
    <row r="790" spans="1:14" x14ac:dyDescent="0.3">
      <c r="A790">
        <v>787</v>
      </c>
      <c r="B790">
        <v>13</v>
      </c>
      <c r="C790" t="s">
        <v>1587</v>
      </c>
      <c r="D790" t="s">
        <v>1641</v>
      </c>
      <c r="E790" t="s">
        <v>2999</v>
      </c>
      <c r="F790" t="s">
        <v>3000</v>
      </c>
      <c r="G790" t="s">
        <v>1622</v>
      </c>
      <c r="H790" t="s">
        <v>1589</v>
      </c>
      <c r="I790" t="s">
        <v>1632</v>
      </c>
      <c r="J790" t="s">
        <v>1642</v>
      </c>
      <c r="K790" t="s">
        <v>1640</v>
      </c>
      <c r="L790" s="12">
        <v>42996</v>
      </c>
      <c r="M790">
        <f>+YEAR(TListado[[#This Row],[FECHA DE COMPRA]])</f>
        <v>2017</v>
      </c>
      <c r="N790" t="s">
        <v>5919</v>
      </c>
    </row>
    <row r="791" spans="1:14" x14ac:dyDescent="0.3">
      <c r="A791">
        <v>788</v>
      </c>
      <c r="B791">
        <v>13</v>
      </c>
      <c r="C791" t="s">
        <v>1587</v>
      </c>
      <c r="D791" t="s">
        <v>1643</v>
      </c>
      <c r="E791" t="s">
        <v>3001</v>
      </c>
      <c r="F791" t="s">
        <v>3002</v>
      </c>
      <c r="G791" t="s">
        <v>1622</v>
      </c>
      <c r="H791" t="s">
        <v>1589</v>
      </c>
      <c r="I791" t="s">
        <v>1632</v>
      </c>
      <c r="J791" t="s">
        <v>1644</v>
      </c>
      <c r="K791">
        <v>18146</v>
      </c>
      <c r="L791" s="12">
        <v>42445</v>
      </c>
      <c r="M791">
        <f>+YEAR(TListado[[#This Row],[FECHA DE COMPRA]])</f>
        <v>2016</v>
      </c>
      <c r="N791" t="s">
        <v>5919</v>
      </c>
    </row>
    <row r="792" spans="1:14" x14ac:dyDescent="0.3">
      <c r="A792">
        <v>789</v>
      </c>
      <c r="B792">
        <v>13</v>
      </c>
      <c r="C792" t="s">
        <v>1587</v>
      </c>
      <c r="D792" t="s">
        <v>1645</v>
      </c>
      <c r="E792" t="s">
        <v>3003</v>
      </c>
      <c r="F792" t="s">
        <v>3004</v>
      </c>
      <c r="G792" t="s">
        <v>1622</v>
      </c>
      <c r="H792" t="s">
        <v>1589</v>
      </c>
      <c r="I792" t="s">
        <v>1646</v>
      </c>
      <c r="J792" t="s">
        <v>1647</v>
      </c>
      <c r="K792" t="s">
        <v>1640</v>
      </c>
      <c r="L792" s="12">
        <v>42996</v>
      </c>
      <c r="M792">
        <f>+YEAR(TListado[[#This Row],[FECHA DE COMPRA]])</f>
        <v>2017</v>
      </c>
      <c r="N792" t="s">
        <v>5919</v>
      </c>
    </row>
    <row r="793" spans="1:14" x14ac:dyDescent="0.3">
      <c r="A793">
        <v>790</v>
      </c>
      <c r="B793">
        <v>13</v>
      </c>
      <c r="C793" t="s">
        <v>1587</v>
      </c>
      <c r="D793" t="s">
        <v>1648</v>
      </c>
      <c r="E793" t="s">
        <v>3005</v>
      </c>
      <c r="F793" t="s">
        <v>3006</v>
      </c>
      <c r="G793" t="s">
        <v>1622</v>
      </c>
      <c r="H793" t="s">
        <v>1589</v>
      </c>
      <c r="I793" t="s">
        <v>1649</v>
      </c>
      <c r="J793" t="s">
        <v>1650</v>
      </c>
      <c r="K793" t="s">
        <v>1640</v>
      </c>
      <c r="L793" s="12">
        <v>42996</v>
      </c>
      <c r="M793">
        <f>+YEAR(TListado[[#This Row],[FECHA DE COMPRA]])</f>
        <v>2017</v>
      </c>
      <c r="N793" t="s">
        <v>5919</v>
      </c>
    </row>
    <row r="794" spans="1:14" x14ac:dyDescent="0.3">
      <c r="A794">
        <v>791</v>
      </c>
      <c r="B794">
        <v>13</v>
      </c>
      <c r="C794" t="s">
        <v>1587</v>
      </c>
      <c r="D794" t="s">
        <v>1651</v>
      </c>
      <c r="E794" t="s">
        <v>3007</v>
      </c>
      <c r="F794" t="s">
        <v>3008</v>
      </c>
      <c r="G794" t="s">
        <v>1622</v>
      </c>
      <c r="H794" t="s">
        <v>1589</v>
      </c>
      <c r="I794" t="s">
        <v>1649</v>
      </c>
      <c r="J794" t="s">
        <v>1652</v>
      </c>
      <c r="K794" t="s">
        <v>1640</v>
      </c>
      <c r="L794" s="12">
        <v>42996</v>
      </c>
      <c r="M794">
        <f>+YEAR(TListado[[#This Row],[FECHA DE COMPRA]])</f>
        <v>2017</v>
      </c>
      <c r="N794" t="s">
        <v>5919</v>
      </c>
    </row>
    <row r="795" spans="1:14" x14ac:dyDescent="0.3">
      <c r="A795">
        <v>792</v>
      </c>
      <c r="B795">
        <v>13</v>
      </c>
      <c r="C795" t="s">
        <v>1587</v>
      </c>
      <c r="D795" t="s">
        <v>3530</v>
      </c>
      <c r="E795">
        <v>1190003350</v>
      </c>
      <c r="F795" t="s">
        <v>3321</v>
      </c>
      <c r="G795" t="s">
        <v>1622</v>
      </c>
      <c r="H795" t="s">
        <v>1589</v>
      </c>
      <c r="I795" t="s">
        <v>3531</v>
      </c>
      <c r="J795" t="s">
        <v>3532</v>
      </c>
      <c r="K795">
        <v>12556</v>
      </c>
      <c r="L795" s="12">
        <v>41144</v>
      </c>
      <c r="M795">
        <f>+YEAR(TListado[[#This Row],[FECHA DE COMPRA]])</f>
        <v>2012</v>
      </c>
      <c r="N795" t="s">
        <v>5919</v>
      </c>
    </row>
    <row r="796" spans="1:14" x14ac:dyDescent="0.3">
      <c r="A796">
        <v>793</v>
      </c>
      <c r="B796">
        <v>13</v>
      </c>
      <c r="C796" t="s">
        <v>1587</v>
      </c>
      <c r="E796" t="s">
        <v>5744</v>
      </c>
      <c r="F796" t="s">
        <v>5745</v>
      </c>
      <c r="G796" t="s">
        <v>1622</v>
      </c>
      <c r="H796" t="s">
        <v>1589</v>
      </c>
      <c r="I796" t="s">
        <v>3363</v>
      </c>
      <c r="J796" t="s">
        <v>5746</v>
      </c>
      <c r="K796">
        <v>9609</v>
      </c>
      <c r="L796" s="12">
        <v>40744</v>
      </c>
      <c r="M796">
        <f>+YEAR(TListado[[#This Row],[FECHA DE COMPRA]])</f>
        <v>2011</v>
      </c>
      <c r="N796" t="s">
        <v>5919</v>
      </c>
    </row>
    <row r="797" spans="1:14" x14ac:dyDescent="0.3">
      <c r="A797">
        <v>794</v>
      </c>
      <c r="B797">
        <v>13</v>
      </c>
      <c r="C797" t="s">
        <v>1587</v>
      </c>
      <c r="E797" t="s">
        <v>3361</v>
      </c>
      <c r="F797" t="s">
        <v>3362</v>
      </c>
      <c r="G797" t="s">
        <v>1622</v>
      </c>
      <c r="H797" t="s">
        <v>1589</v>
      </c>
      <c r="I797" t="s">
        <v>3363</v>
      </c>
      <c r="J797" t="s">
        <v>3364</v>
      </c>
      <c r="K797">
        <v>5971</v>
      </c>
      <c r="L797" s="12">
        <v>39885</v>
      </c>
      <c r="M797">
        <f>+YEAR(TListado[[#This Row],[FECHA DE COMPRA]])</f>
        <v>2009</v>
      </c>
      <c r="N797" t="s">
        <v>5919</v>
      </c>
    </row>
    <row r="798" spans="1:14" x14ac:dyDescent="0.3">
      <c r="A798">
        <v>795</v>
      </c>
      <c r="B798">
        <v>14</v>
      </c>
      <c r="C798" t="s">
        <v>1587</v>
      </c>
      <c r="D798" t="s">
        <v>4110</v>
      </c>
      <c r="E798" t="s">
        <v>4111</v>
      </c>
      <c r="F798" t="s">
        <v>4112</v>
      </c>
      <c r="G798" t="s">
        <v>1588</v>
      </c>
      <c r="H798" t="s">
        <v>1589</v>
      </c>
      <c r="I798" t="s">
        <v>3531</v>
      </c>
      <c r="J798" t="s">
        <v>4113</v>
      </c>
      <c r="K798">
        <v>9609</v>
      </c>
      <c r="L798" s="12">
        <v>40744</v>
      </c>
      <c r="M798">
        <f>+YEAR(TListado[[#This Row],[FECHA DE COMPRA]])</f>
        <v>2011</v>
      </c>
      <c r="N798" t="s">
        <v>5919</v>
      </c>
    </row>
    <row r="799" spans="1:14" x14ac:dyDescent="0.3">
      <c r="A799">
        <v>796</v>
      </c>
      <c r="B799">
        <v>14</v>
      </c>
      <c r="C799" t="s">
        <v>1587</v>
      </c>
      <c r="D799" t="s">
        <v>3380</v>
      </c>
      <c r="E799">
        <v>1190003005</v>
      </c>
      <c r="F799" t="s">
        <v>3321</v>
      </c>
      <c r="G799" t="s">
        <v>1588</v>
      </c>
      <c r="H799" t="s">
        <v>1589</v>
      </c>
      <c r="I799" t="s">
        <v>3531</v>
      </c>
      <c r="J799" t="s">
        <v>5339</v>
      </c>
      <c r="K799">
        <v>9609</v>
      </c>
      <c r="L799" s="12">
        <v>40744</v>
      </c>
      <c r="M799">
        <f>+YEAR(TListado[[#This Row],[FECHA DE COMPRA]])</f>
        <v>2011</v>
      </c>
      <c r="N799" t="s">
        <v>5919</v>
      </c>
    </row>
    <row r="800" spans="1:14" x14ac:dyDescent="0.3">
      <c r="A800">
        <v>797</v>
      </c>
      <c r="B800">
        <v>14</v>
      </c>
      <c r="C800" t="s">
        <v>1587</v>
      </c>
      <c r="D800" t="s">
        <v>3380</v>
      </c>
      <c r="E800" t="s">
        <v>5464</v>
      </c>
      <c r="F800" t="s">
        <v>5465</v>
      </c>
      <c r="G800" t="s">
        <v>1588</v>
      </c>
      <c r="H800" t="s">
        <v>1589</v>
      </c>
      <c r="I800" t="s">
        <v>4424</v>
      </c>
      <c r="J800" t="s">
        <v>5466</v>
      </c>
      <c r="K800">
        <v>9609</v>
      </c>
      <c r="L800" s="12">
        <v>40744</v>
      </c>
      <c r="M800">
        <f>+YEAR(TListado[[#This Row],[FECHA DE COMPRA]])</f>
        <v>2011</v>
      </c>
      <c r="N800" t="s">
        <v>5919</v>
      </c>
    </row>
    <row r="801" spans="1:14" x14ac:dyDescent="0.3">
      <c r="A801">
        <v>798</v>
      </c>
      <c r="B801">
        <v>14</v>
      </c>
      <c r="C801" t="s">
        <v>1587</v>
      </c>
      <c r="D801" t="s">
        <v>3380</v>
      </c>
      <c r="E801" t="s">
        <v>3381</v>
      </c>
      <c r="F801" t="s">
        <v>3382</v>
      </c>
      <c r="G801" t="s">
        <v>1588</v>
      </c>
      <c r="H801" t="s">
        <v>1589</v>
      </c>
      <c r="I801" t="s">
        <v>1592</v>
      </c>
      <c r="J801" t="s">
        <v>3383</v>
      </c>
      <c r="K801">
        <v>12966</v>
      </c>
      <c r="L801" s="12">
        <v>41526</v>
      </c>
      <c r="M801">
        <f>+YEAR(TListado[[#This Row],[FECHA DE COMPRA]])</f>
        <v>2013</v>
      </c>
      <c r="N801" t="s">
        <v>5919</v>
      </c>
    </row>
    <row r="802" spans="1:14" x14ac:dyDescent="0.3">
      <c r="A802">
        <v>799</v>
      </c>
      <c r="B802">
        <v>14</v>
      </c>
      <c r="C802" t="s">
        <v>1587</v>
      </c>
      <c r="D802" t="s">
        <v>4447</v>
      </c>
      <c r="E802" t="s">
        <v>4448</v>
      </c>
      <c r="F802" t="s">
        <v>4449</v>
      </c>
      <c r="G802" t="s">
        <v>1588</v>
      </c>
      <c r="H802" t="s">
        <v>1589</v>
      </c>
      <c r="I802" t="s">
        <v>3531</v>
      </c>
      <c r="J802" t="s">
        <v>4450</v>
      </c>
      <c r="K802">
        <v>9609</v>
      </c>
      <c r="L802" s="12">
        <v>40744</v>
      </c>
      <c r="M802">
        <f>+YEAR(TListado[[#This Row],[FECHA DE COMPRA]])</f>
        <v>2011</v>
      </c>
      <c r="N802" t="s">
        <v>5919</v>
      </c>
    </row>
    <row r="803" spans="1:14" x14ac:dyDescent="0.3">
      <c r="A803">
        <v>800</v>
      </c>
      <c r="B803">
        <v>14</v>
      </c>
      <c r="C803" t="s">
        <v>1587</v>
      </c>
      <c r="D803" t="s">
        <v>4802</v>
      </c>
      <c r="E803" t="s">
        <v>4803</v>
      </c>
      <c r="F803" t="s">
        <v>4804</v>
      </c>
      <c r="G803" t="s">
        <v>1588</v>
      </c>
      <c r="H803" t="s">
        <v>1589</v>
      </c>
      <c r="I803" t="s">
        <v>3531</v>
      </c>
      <c r="J803" t="s">
        <v>4805</v>
      </c>
      <c r="K803">
        <v>9609</v>
      </c>
      <c r="L803" s="12">
        <v>40744</v>
      </c>
      <c r="M803">
        <f>+YEAR(TListado[[#This Row],[FECHA DE COMPRA]])</f>
        <v>2011</v>
      </c>
      <c r="N803" t="s">
        <v>5919</v>
      </c>
    </row>
    <row r="804" spans="1:14" x14ac:dyDescent="0.3">
      <c r="A804">
        <v>801</v>
      </c>
      <c r="B804">
        <v>14</v>
      </c>
      <c r="C804" t="s">
        <v>1587</v>
      </c>
      <c r="D804" t="s">
        <v>4802</v>
      </c>
      <c r="E804" t="s">
        <v>5619</v>
      </c>
      <c r="F804" t="s">
        <v>5620</v>
      </c>
      <c r="G804" t="s">
        <v>1588</v>
      </c>
      <c r="H804" t="s">
        <v>1589</v>
      </c>
      <c r="I804" t="s">
        <v>4424</v>
      </c>
      <c r="J804" t="s">
        <v>5621</v>
      </c>
      <c r="K804">
        <v>12556</v>
      </c>
      <c r="L804" s="12">
        <v>41144</v>
      </c>
      <c r="M804">
        <f>+YEAR(TListado[[#This Row],[FECHA DE COMPRA]])</f>
        <v>2012</v>
      </c>
      <c r="N804" t="s">
        <v>5919</v>
      </c>
    </row>
    <row r="805" spans="1:14" x14ac:dyDescent="0.3">
      <c r="A805">
        <v>802</v>
      </c>
      <c r="B805">
        <v>14</v>
      </c>
      <c r="C805" t="s">
        <v>1587</v>
      </c>
      <c r="D805" t="s">
        <v>4075</v>
      </c>
      <c r="E805" t="s">
        <v>4076</v>
      </c>
      <c r="F805" t="s">
        <v>4077</v>
      </c>
      <c r="G805" t="s">
        <v>1588</v>
      </c>
      <c r="H805" t="s">
        <v>1589</v>
      </c>
      <c r="I805" t="s">
        <v>3531</v>
      </c>
      <c r="J805" t="s">
        <v>4078</v>
      </c>
      <c r="K805">
        <v>9609</v>
      </c>
      <c r="L805" s="12">
        <v>40744</v>
      </c>
      <c r="M805">
        <f>+YEAR(TListado[[#This Row],[FECHA DE COMPRA]])</f>
        <v>2011</v>
      </c>
      <c r="N805" t="s">
        <v>5919</v>
      </c>
    </row>
    <row r="806" spans="1:14" x14ac:dyDescent="0.3">
      <c r="A806">
        <v>803</v>
      </c>
      <c r="B806">
        <v>14</v>
      </c>
      <c r="C806" t="s">
        <v>1587</v>
      </c>
      <c r="D806" t="s">
        <v>4075</v>
      </c>
      <c r="E806" t="s">
        <v>5596</v>
      </c>
      <c r="F806" t="s">
        <v>5597</v>
      </c>
      <c r="G806" t="s">
        <v>1588</v>
      </c>
      <c r="H806" t="s">
        <v>1589</v>
      </c>
      <c r="I806" t="s">
        <v>1592</v>
      </c>
      <c r="J806" t="s">
        <v>5598</v>
      </c>
      <c r="K806">
        <v>12556</v>
      </c>
      <c r="L806" s="12">
        <v>41144</v>
      </c>
      <c r="M806">
        <f>+YEAR(TListado[[#This Row],[FECHA DE COMPRA]])</f>
        <v>2012</v>
      </c>
      <c r="N806" t="s">
        <v>5919</v>
      </c>
    </row>
    <row r="807" spans="1:14" x14ac:dyDescent="0.3">
      <c r="A807">
        <v>804</v>
      </c>
      <c r="B807">
        <v>14</v>
      </c>
      <c r="C807" t="s">
        <v>1587</v>
      </c>
      <c r="D807" t="s">
        <v>3651</v>
      </c>
      <c r="E807" t="s">
        <v>3652</v>
      </c>
      <c r="F807" t="s">
        <v>3653</v>
      </c>
      <c r="G807" t="s">
        <v>1588</v>
      </c>
      <c r="H807" t="s">
        <v>1589</v>
      </c>
      <c r="I807" t="s">
        <v>3531</v>
      </c>
      <c r="J807" t="s">
        <v>3654</v>
      </c>
      <c r="K807">
        <v>12556</v>
      </c>
      <c r="L807" s="12">
        <v>41144</v>
      </c>
      <c r="M807">
        <f>+YEAR(TListado[[#This Row],[FECHA DE COMPRA]])</f>
        <v>2012</v>
      </c>
      <c r="N807" t="s">
        <v>5919</v>
      </c>
    </row>
    <row r="808" spans="1:14" x14ac:dyDescent="0.3">
      <c r="A808">
        <v>805</v>
      </c>
      <c r="B808">
        <v>14</v>
      </c>
      <c r="C808" t="s">
        <v>1587</v>
      </c>
      <c r="D808" t="s">
        <v>3651</v>
      </c>
      <c r="E808" t="s">
        <v>3815</v>
      </c>
      <c r="F808" t="s">
        <v>3816</v>
      </c>
      <c r="G808" t="s">
        <v>1588</v>
      </c>
      <c r="H808" t="s">
        <v>1589</v>
      </c>
      <c r="I808" t="s">
        <v>3531</v>
      </c>
      <c r="J808" t="s">
        <v>3817</v>
      </c>
      <c r="K808">
        <v>12556</v>
      </c>
      <c r="L808" s="12">
        <v>41144</v>
      </c>
      <c r="M808">
        <f>+YEAR(TListado[[#This Row],[FECHA DE COMPRA]])</f>
        <v>2012</v>
      </c>
      <c r="N808" t="s">
        <v>5919</v>
      </c>
    </row>
    <row r="809" spans="1:14" x14ac:dyDescent="0.3">
      <c r="A809">
        <v>806</v>
      </c>
      <c r="B809">
        <v>14</v>
      </c>
      <c r="C809" t="s">
        <v>1587</v>
      </c>
      <c r="D809" t="s">
        <v>4189</v>
      </c>
      <c r="E809">
        <v>1190003142</v>
      </c>
      <c r="F809" t="s">
        <v>3321</v>
      </c>
      <c r="G809" t="s">
        <v>1588</v>
      </c>
      <c r="H809" t="s">
        <v>1589</v>
      </c>
      <c r="I809" t="s">
        <v>3531</v>
      </c>
      <c r="J809" t="s">
        <v>4190</v>
      </c>
      <c r="K809">
        <v>9609</v>
      </c>
      <c r="L809" s="12">
        <v>40744</v>
      </c>
      <c r="M809">
        <f>+YEAR(TListado[[#This Row],[FECHA DE COMPRA]])</f>
        <v>2011</v>
      </c>
      <c r="N809" t="s">
        <v>5919</v>
      </c>
    </row>
    <row r="810" spans="1:14" x14ac:dyDescent="0.3">
      <c r="A810">
        <v>807</v>
      </c>
      <c r="B810">
        <v>14</v>
      </c>
      <c r="C810" t="s">
        <v>1587</v>
      </c>
      <c r="D810" t="s">
        <v>3651</v>
      </c>
      <c r="E810" t="s">
        <v>5564</v>
      </c>
      <c r="F810" t="s">
        <v>5565</v>
      </c>
      <c r="G810" t="s">
        <v>1588</v>
      </c>
      <c r="H810" t="s">
        <v>1589</v>
      </c>
      <c r="I810" t="s">
        <v>4424</v>
      </c>
      <c r="J810" t="s">
        <v>5566</v>
      </c>
      <c r="K810">
        <v>9609</v>
      </c>
      <c r="L810" s="12">
        <v>40744</v>
      </c>
      <c r="M810">
        <f>+YEAR(TListado[[#This Row],[FECHA DE COMPRA]])</f>
        <v>2011</v>
      </c>
      <c r="N810" t="s">
        <v>5919</v>
      </c>
    </row>
    <row r="811" spans="1:14" x14ac:dyDescent="0.3">
      <c r="A811">
        <v>808</v>
      </c>
      <c r="B811">
        <v>14</v>
      </c>
      <c r="C811" t="s">
        <v>1587</v>
      </c>
      <c r="D811" t="s">
        <v>3408</v>
      </c>
      <c r="E811" t="s">
        <v>5373</v>
      </c>
      <c r="F811" t="s">
        <v>5374</v>
      </c>
      <c r="G811" t="s">
        <v>1588</v>
      </c>
      <c r="H811" t="s">
        <v>1589</v>
      </c>
      <c r="I811" t="s">
        <v>3531</v>
      </c>
      <c r="J811" t="s">
        <v>5375</v>
      </c>
      <c r="K811">
        <v>9609</v>
      </c>
      <c r="L811" s="12">
        <v>40744</v>
      </c>
      <c r="M811">
        <f>+YEAR(TListado[[#This Row],[FECHA DE COMPRA]])</f>
        <v>2011</v>
      </c>
      <c r="N811" t="s">
        <v>5919</v>
      </c>
    </row>
    <row r="812" spans="1:14" x14ac:dyDescent="0.3">
      <c r="A812">
        <v>809</v>
      </c>
      <c r="B812">
        <v>14</v>
      </c>
      <c r="C812" t="s">
        <v>1587</v>
      </c>
      <c r="D812" t="s">
        <v>3408</v>
      </c>
      <c r="E812" t="s">
        <v>3856</v>
      </c>
      <c r="F812" t="s">
        <v>3857</v>
      </c>
      <c r="G812" t="s">
        <v>1588</v>
      </c>
      <c r="H812" t="s">
        <v>1589</v>
      </c>
      <c r="I812" t="s">
        <v>3531</v>
      </c>
      <c r="J812" t="s">
        <v>3858</v>
      </c>
      <c r="K812">
        <v>12556</v>
      </c>
      <c r="L812" s="12">
        <v>41144</v>
      </c>
      <c r="M812">
        <f>+YEAR(TListado[[#This Row],[FECHA DE COMPRA]])</f>
        <v>2012</v>
      </c>
      <c r="N812" t="s">
        <v>5919</v>
      </c>
    </row>
    <row r="813" spans="1:14" x14ac:dyDescent="0.3">
      <c r="A813">
        <v>810</v>
      </c>
      <c r="B813">
        <v>14</v>
      </c>
      <c r="C813" t="s">
        <v>1587</v>
      </c>
      <c r="D813" t="s">
        <v>3408</v>
      </c>
      <c r="E813" t="s">
        <v>3409</v>
      </c>
      <c r="F813" t="s">
        <v>3410</v>
      </c>
      <c r="G813" t="s">
        <v>1588</v>
      </c>
      <c r="H813" t="s">
        <v>1589</v>
      </c>
      <c r="I813" t="s">
        <v>1592</v>
      </c>
      <c r="J813" t="s">
        <v>3411</v>
      </c>
      <c r="K813">
        <v>12966</v>
      </c>
      <c r="L813" s="12">
        <v>41526</v>
      </c>
      <c r="M813">
        <f>+YEAR(TListado[[#This Row],[FECHA DE COMPRA]])</f>
        <v>2013</v>
      </c>
      <c r="N813" t="s">
        <v>5919</v>
      </c>
    </row>
    <row r="814" spans="1:14" x14ac:dyDescent="0.3">
      <c r="A814">
        <v>811</v>
      </c>
      <c r="B814">
        <v>14</v>
      </c>
      <c r="C814" t="s">
        <v>1587</v>
      </c>
      <c r="D814" t="s">
        <v>4174</v>
      </c>
      <c r="E814" t="s">
        <v>4571</v>
      </c>
      <c r="F814" t="s">
        <v>4572</v>
      </c>
      <c r="G814" t="s">
        <v>1588</v>
      </c>
      <c r="H814" t="s">
        <v>1589</v>
      </c>
      <c r="I814" t="s">
        <v>3531</v>
      </c>
      <c r="J814" t="s">
        <v>4573</v>
      </c>
      <c r="K814">
        <v>9609</v>
      </c>
      <c r="L814" s="12">
        <v>40744</v>
      </c>
      <c r="M814">
        <f>+YEAR(TListado[[#This Row],[FECHA DE COMPRA]])</f>
        <v>2011</v>
      </c>
      <c r="N814" t="s">
        <v>5919</v>
      </c>
    </row>
    <row r="815" spans="1:14" x14ac:dyDescent="0.3">
      <c r="A815">
        <v>812</v>
      </c>
      <c r="B815">
        <v>14</v>
      </c>
      <c r="C815" t="s">
        <v>1587</v>
      </c>
      <c r="D815" t="s">
        <v>4537</v>
      </c>
      <c r="E815" t="s">
        <v>4538</v>
      </c>
      <c r="F815" t="s">
        <v>4539</v>
      </c>
      <c r="G815" t="s">
        <v>1588</v>
      </c>
      <c r="H815" t="s">
        <v>1589</v>
      </c>
      <c r="I815" t="s">
        <v>3531</v>
      </c>
      <c r="J815" t="s">
        <v>4540</v>
      </c>
      <c r="K815">
        <v>9609</v>
      </c>
      <c r="L815" s="12">
        <v>40744</v>
      </c>
      <c r="M815">
        <f>+YEAR(TListado[[#This Row],[FECHA DE COMPRA]])</f>
        <v>2011</v>
      </c>
      <c r="N815" t="s">
        <v>5919</v>
      </c>
    </row>
    <row r="816" spans="1:14" x14ac:dyDescent="0.3">
      <c r="A816">
        <v>813</v>
      </c>
      <c r="B816">
        <v>14</v>
      </c>
      <c r="C816" t="s">
        <v>1587</v>
      </c>
      <c r="D816" t="s">
        <v>4269</v>
      </c>
      <c r="E816">
        <v>1190003146</v>
      </c>
      <c r="F816" t="s">
        <v>3321</v>
      </c>
      <c r="G816" t="s">
        <v>1588</v>
      </c>
      <c r="H816" t="s">
        <v>1589</v>
      </c>
      <c r="I816" t="s">
        <v>3531</v>
      </c>
      <c r="J816" t="s">
        <v>4270</v>
      </c>
      <c r="K816">
        <v>9609</v>
      </c>
      <c r="L816" s="12">
        <v>40744</v>
      </c>
      <c r="M816">
        <f>+YEAR(TListado[[#This Row],[FECHA DE COMPRA]])</f>
        <v>2011</v>
      </c>
      <c r="N816" t="s">
        <v>5919</v>
      </c>
    </row>
    <row r="817" spans="1:14" x14ac:dyDescent="0.3">
      <c r="A817">
        <v>814</v>
      </c>
      <c r="B817">
        <v>14</v>
      </c>
      <c r="C817" t="s">
        <v>1587</v>
      </c>
      <c r="D817" t="s">
        <v>4269</v>
      </c>
      <c r="E817" t="s">
        <v>4898</v>
      </c>
      <c r="F817" t="s">
        <v>4899</v>
      </c>
      <c r="G817" t="s">
        <v>1588</v>
      </c>
      <c r="H817" t="s">
        <v>1589</v>
      </c>
      <c r="I817" t="s">
        <v>3531</v>
      </c>
      <c r="J817" t="s">
        <v>4900</v>
      </c>
      <c r="K817">
        <v>9609</v>
      </c>
      <c r="L817" s="12">
        <v>40744</v>
      </c>
      <c r="M817">
        <f>+YEAR(TListado[[#This Row],[FECHA DE COMPRA]])</f>
        <v>2011</v>
      </c>
      <c r="N817" t="s">
        <v>5919</v>
      </c>
    </row>
    <row r="818" spans="1:14" x14ac:dyDescent="0.3">
      <c r="A818">
        <v>815</v>
      </c>
      <c r="B818">
        <v>14</v>
      </c>
      <c r="C818" t="s">
        <v>1587</v>
      </c>
      <c r="D818" t="s">
        <v>4269</v>
      </c>
      <c r="E818" t="s">
        <v>5607</v>
      </c>
      <c r="F818" t="s">
        <v>3321</v>
      </c>
      <c r="G818" t="s">
        <v>1588</v>
      </c>
      <c r="H818" t="s">
        <v>1589</v>
      </c>
      <c r="I818" t="s">
        <v>1592</v>
      </c>
      <c r="J818" t="s">
        <v>5608</v>
      </c>
      <c r="K818">
        <v>12556</v>
      </c>
      <c r="L818" s="12">
        <v>41144</v>
      </c>
      <c r="M818">
        <f>+YEAR(TListado[[#This Row],[FECHA DE COMPRA]])</f>
        <v>2012</v>
      </c>
      <c r="N818" t="s">
        <v>5919</v>
      </c>
    </row>
    <row r="819" spans="1:14" x14ac:dyDescent="0.3">
      <c r="A819">
        <v>816</v>
      </c>
      <c r="B819">
        <v>14</v>
      </c>
      <c r="C819" t="s">
        <v>1587</v>
      </c>
      <c r="D819" t="s">
        <v>4590</v>
      </c>
      <c r="E819" t="s">
        <v>5256</v>
      </c>
      <c r="F819" t="s">
        <v>5257</v>
      </c>
      <c r="G819" t="s">
        <v>1588</v>
      </c>
      <c r="H819" t="s">
        <v>1589</v>
      </c>
      <c r="I819" t="s">
        <v>3531</v>
      </c>
      <c r="J819" t="s">
        <v>5258</v>
      </c>
      <c r="K819">
        <v>9609</v>
      </c>
      <c r="L819" s="12">
        <v>40744</v>
      </c>
      <c r="M819">
        <f>+YEAR(TListado[[#This Row],[FECHA DE COMPRA]])</f>
        <v>2011</v>
      </c>
      <c r="N819" t="s">
        <v>5919</v>
      </c>
    </row>
    <row r="820" spans="1:14" x14ac:dyDescent="0.3">
      <c r="A820">
        <v>817</v>
      </c>
      <c r="B820">
        <v>14</v>
      </c>
      <c r="C820" t="s">
        <v>1587</v>
      </c>
      <c r="D820" t="s">
        <v>4590</v>
      </c>
      <c r="E820" t="s">
        <v>4591</v>
      </c>
      <c r="F820" t="s">
        <v>4592</v>
      </c>
      <c r="G820" t="s">
        <v>1588</v>
      </c>
      <c r="H820" t="s">
        <v>1589</v>
      </c>
      <c r="I820" t="s">
        <v>3531</v>
      </c>
      <c r="J820" t="s">
        <v>4593</v>
      </c>
      <c r="K820">
        <v>9609</v>
      </c>
      <c r="L820" s="12">
        <v>40744</v>
      </c>
      <c r="M820">
        <f>+YEAR(TListado[[#This Row],[FECHA DE COMPRA]])</f>
        <v>2011</v>
      </c>
      <c r="N820" t="s">
        <v>5919</v>
      </c>
    </row>
    <row r="821" spans="1:14" x14ac:dyDescent="0.3">
      <c r="A821">
        <v>818</v>
      </c>
      <c r="B821">
        <v>14</v>
      </c>
      <c r="C821" t="s">
        <v>1587</v>
      </c>
      <c r="D821" t="s">
        <v>4471</v>
      </c>
      <c r="E821" t="s">
        <v>5241</v>
      </c>
      <c r="F821" t="s">
        <v>5242</v>
      </c>
      <c r="G821" t="s">
        <v>1588</v>
      </c>
      <c r="H821" t="s">
        <v>1589</v>
      </c>
      <c r="I821" t="s">
        <v>3531</v>
      </c>
      <c r="J821" t="s">
        <v>5243</v>
      </c>
      <c r="K821">
        <v>9609</v>
      </c>
      <c r="L821" s="12">
        <v>40744</v>
      </c>
      <c r="M821">
        <f>+YEAR(TListado[[#This Row],[FECHA DE COMPRA]])</f>
        <v>2011</v>
      </c>
      <c r="N821" t="s">
        <v>5919</v>
      </c>
    </row>
    <row r="822" spans="1:14" x14ac:dyDescent="0.3">
      <c r="A822">
        <v>819</v>
      </c>
      <c r="B822">
        <v>14</v>
      </c>
      <c r="C822" t="s">
        <v>1587</v>
      </c>
      <c r="D822" t="s">
        <v>4471</v>
      </c>
      <c r="E822" t="s">
        <v>4472</v>
      </c>
      <c r="F822" t="s">
        <v>4473</v>
      </c>
      <c r="G822" t="s">
        <v>1588</v>
      </c>
      <c r="H822" t="s">
        <v>1589</v>
      </c>
      <c r="I822" t="s">
        <v>3531</v>
      </c>
      <c r="J822" t="s">
        <v>4474</v>
      </c>
      <c r="K822">
        <v>9609</v>
      </c>
      <c r="L822" s="12">
        <v>40744</v>
      </c>
      <c r="M822">
        <f>+YEAR(TListado[[#This Row],[FECHA DE COMPRA]])</f>
        <v>2011</v>
      </c>
      <c r="N822" t="s">
        <v>5919</v>
      </c>
    </row>
    <row r="823" spans="1:14" x14ac:dyDescent="0.3">
      <c r="A823">
        <v>820</v>
      </c>
      <c r="B823">
        <v>14</v>
      </c>
      <c r="C823" t="s">
        <v>1587</v>
      </c>
      <c r="D823" t="s">
        <v>4471</v>
      </c>
      <c r="E823" t="s">
        <v>4751</v>
      </c>
      <c r="F823" t="s">
        <v>4752</v>
      </c>
      <c r="G823" t="s">
        <v>1588</v>
      </c>
      <c r="H823" t="s">
        <v>1589</v>
      </c>
      <c r="I823" t="s">
        <v>3531</v>
      </c>
      <c r="J823" t="s">
        <v>4753</v>
      </c>
      <c r="K823">
        <v>9609</v>
      </c>
      <c r="L823" s="12">
        <v>40744</v>
      </c>
      <c r="M823">
        <f>+YEAR(TListado[[#This Row],[FECHA DE COMPRA]])</f>
        <v>2011</v>
      </c>
      <c r="N823" t="s">
        <v>5919</v>
      </c>
    </row>
    <row r="824" spans="1:14" x14ac:dyDescent="0.3">
      <c r="A824">
        <v>821</v>
      </c>
      <c r="B824">
        <v>14</v>
      </c>
      <c r="C824" t="s">
        <v>1587</v>
      </c>
      <c r="D824" t="s">
        <v>3715</v>
      </c>
      <c r="E824" t="s">
        <v>4616</v>
      </c>
      <c r="F824" t="s">
        <v>4617</v>
      </c>
      <c r="G824" t="s">
        <v>1588</v>
      </c>
      <c r="H824" t="s">
        <v>1589</v>
      </c>
      <c r="I824" t="s">
        <v>3531</v>
      </c>
      <c r="J824" t="s">
        <v>4618</v>
      </c>
      <c r="K824">
        <v>9609</v>
      </c>
      <c r="L824" s="12">
        <v>40744</v>
      </c>
      <c r="M824">
        <f>+YEAR(TListado[[#This Row],[FECHA DE COMPRA]])</f>
        <v>2011</v>
      </c>
      <c r="N824" t="s">
        <v>5919</v>
      </c>
    </row>
    <row r="825" spans="1:14" x14ac:dyDescent="0.3">
      <c r="A825">
        <v>822</v>
      </c>
      <c r="B825">
        <v>14</v>
      </c>
      <c r="C825" t="s">
        <v>1587</v>
      </c>
      <c r="D825" t="s">
        <v>3715</v>
      </c>
      <c r="E825" t="s">
        <v>4475</v>
      </c>
      <c r="F825" t="s">
        <v>4476</v>
      </c>
      <c r="G825" t="s">
        <v>1588</v>
      </c>
      <c r="H825" t="s">
        <v>1589</v>
      </c>
      <c r="I825" t="s">
        <v>3531</v>
      </c>
      <c r="J825" t="s">
        <v>4477</v>
      </c>
      <c r="K825">
        <v>9609</v>
      </c>
      <c r="L825" s="12">
        <v>40744</v>
      </c>
      <c r="M825">
        <f>+YEAR(TListado[[#This Row],[FECHA DE COMPRA]])</f>
        <v>2011</v>
      </c>
      <c r="N825" t="s">
        <v>5919</v>
      </c>
    </row>
    <row r="826" spans="1:14" x14ac:dyDescent="0.3">
      <c r="A826">
        <v>823</v>
      </c>
      <c r="B826">
        <v>14</v>
      </c>
      <c r="C826" t="s">
        <v>1587</v>
      </c>
      <c r="D826" t="s">
        <v>3715</v>
      </c>
      <c r="E826" t="s">
        <v>3716</v>
      </c>
      <c r="F826" t="s">
        <v>3717</v>
      </c>
      <c r="G826" t="s">
        <v>1588</v>
      </c>
      <c r="H826" t="s">
        <v>1589</v>
      </c>
      <c r="I826" t="s">
        <v>3531</v>
      </c>
      <c r="J826" t="s">
        <v>3718</v>
      </c>
      <c r="K826">
        <v>12556</v>
      </c>
      <c r="L826" s="12">
        <v>41144</v>
      </c>
      <c r="M826">
        <f>+YEAR(TListado[[#This Row],[FECHA DE COMPRA]])</f>
        <v>2012</v>
      </c>
      <c r="N826" t="s">
        <v>5919</v>
      </c>
    </row>
    <row r="827" spans="1:14" x14ac:dyDescent="0.3">
      <c r="A827">
        <v>824</v>
      </c>
      <c r="B827">
        <v>14</v>
      </c>
      <c r="C827" t="s">
        <v>1587</v>
      </c>
      <c r="D827" t="s">
        <v>5284</v>
      </c>
      <c r="E827" t="s">
        <v>5285</v>
      </c>
      <c r="F827" t="s">
        <v>5286</v>
      </c>
      <c r="G827" t="s">
        <v>1588</v>
      </c>
      <c r="H827" t="s">
        <v>1589</v>
      </c>
      <c r="I827" t="s">
        <v>3531</v>
      </c>
      <c r="J827" t="s">
        <v>5287</v>
      </c>
      <c r="K827">
        <v>9609</v>
      </c>
      <c r="L827" s="12">
        <v>40744</v>
      </c>
      <c r="M827">
        <f>+YEAR(TListado[[#This Row],[FECHA DE COMPRA]])</f>
        <v>2011</v>
      </c>
      <c r="N827" t="s">
        <v>5919</v>
      </c>
    </row>
    <row r="828" spans="1:14" x14ac:dyDescent="0.3">
      <c r="A828">
        <v>825</v>
      </c>
      <c r="B828">
        <v>14</v>
      </c>
      <c r="C828" t="s">
        <v>1587</v>
      </c>
      <c r="D828" t="s">
        <v>5280</v>
      </c>
      <c r="E828" t="s">
        <v>5288</v>
      </c>
      <c r="F828" t="s">
        <v>5289</v>
      </c>
      <c r="G828" t="s">
        <v>1588</v>
      </c>
      <c r="H828" t="s">
        <v>1589</v>
      </c>
      <c r="I828" t="s">
        <v>3531</v>
      </c>
      <c r="J828" t="s">
        <v>5290</v>
      </c>
      <c r="K828">
        <v>9609</v>
      </c>
      <c r="L828" s="12">
        <v>40744</v>
      </c>
      <c r="M828">
        <f>+YEAR(TListado[[#This Row],[FECHA DE COMPRA]])</f>
        <v>2011</v>
      </c>
      <c r="N828" t="s">
        <v>5919</v>
      </c>
    </row>
    <row r="829" spans="1:14" x14ac:dyDescent="0.3">
      <c r="A829">
        <v>826</v>
      </c>
      <c r="B829">
        <v>14</v>
      </c>
      <c r="C829" t="s">
        <v>1587</v>
      </c>
      <c r="D829" t="s">
        <v>3738</v>
      </c>
      <c r="E829" t="s">
        <v>4541</v>
      </c>
      <c r="F829" t="s">
        <v>4542</v>
      </c>
      <c r="G829" t="s">
        <v>1588</v>
      </c>
      <c r="H829" t="s">
        <v>1589</v>
      </c>
      <c r="I829" t="s">
        <v>3531</v>
      </c>
      <c r="J829" t="s">
        <v>4543</v>
      </c>
      <c r="K829">
        <v>9609</v>
      </c>
      <c r="L829" s="12">
        <v>40744</v>
      </c>
      <c r="M829">
        <f>+YEAR(TListado[[#This Row],[FECHA DE COMPRA]])</f>
        <v>2011</v>
      </c>
      <c r="N829" t="s">
        <v>5919</v>
      </c>
    </row>
    <row r="830" spans="1:14" x14ac:dyDescent="0.3">
      <c r="A830">
        <v>827</v>
      </c>
      <c r="B830">
        <v>14</v>
      </c>
      <c r="C830" t="s">
        <v>1587</v>
      </c>
      <c r="D830" t="s">
        <v>3738</v>
      </c>
      <c r="E830" t="s">
        <v>4041</v>
      </c>
      <c r="F830" t="s">
        <v>4042</v>
      </c>
      <c r="G830" t="s">
        <v>1588</v>
      </c>
      <c r="H830" t="s">
        <v>1589</v>
      </c>
      <c r="I830" t="s">
        <v>3531</v>
      </c>
      <c r="J830" t="s">
        <v>4043</v>
      </c>
      <c r="K830">
        <v>9609</v>
      </c>
      <c r="L830" s="12">
        <v>40744</v>
      </c>
      <c r="M830">
        <f>+YEAR(TListado[[#This Row],[FECHA DE COMPRA]])</f>
        <v>2011</v>
      </c>
      <c r="N830" t="s">
        <v>5919</v>
      </c>
    </row>
    <row r="831" spans="1:14" x14ac:dyDescent="0.3">
      <c r="A831">
        <v>828</v>
      </c>
      <c r="B831">
        <v>14</v>
      </c>
      <c r="C831" t="s">
        <v>1587</v>
      </c>
      <c r="D831" t="s">
        <v>3738</v>
      </c>
      <c r="E831" t="s">
        <v>3739</v>
      </c>
      <c r="F831" t="s">
        <v>3740</v>
      </c>
      <c r="G831" t="s">
        <v>1588</v>
      </c>
      <c r="H831" t="s">
        <v>1589</v>
      </c>
      <c r="I831" t="s">
        <v>3531</v>
      </c>
      <c r="J831" t="s">
        <v>3741</v>
      </c>
      <c r="K831">
        <v>12556</v>
      </c>
      <c r="L831" s="12">
        <v>41144</v>
      </c>
      <c r="M831">
        <f>+YEAR(TListado[[#This Row],[FECHA DE COMPRA]])</f>
        <v>2012</v>
      </c>
      <c r="N831" t="s">
        <v>5919</v>
      </c>
    </row>
    <row r="832" spans="1:14" x14ac:dyDescent="0.3">
      <c r="A832">
        <v>829</v>
      </c>
      <c r="B832">
        <v>14</v>
      </c>
      <c r="C832" t="s">
        <v>1587</v>
      </c>
      <c r="D832" t="s">
        <v>4106</v>
      </c>
      <c r="E832" t="s">
        <v>4107</v>
      </c>
      <c r="F832" t="s">
        <v>4108</v>
      </c>
      <c r="G832" t="s">
        <v>1588</v>
      </c>
      <c r="H832" t="s">
        <v>1589</v>
      </c>
      <c r="I832" t="s">
        <v>3531</v>
      </c>
      <c r="J832" t="s">
        <v>4109</v>
      </c>
      <c r="K832">
        <v>9609</v>
      </c>
      <c r="L832" s="12">
        <v>40744</v>
      </c>
      <c r="M832">
        <f>+YEAR(TListado[[#This Row],[FECHA DE COMPRA]])</f>
        <v>2011</v>
      </c>
      <c r="N832" t="s">
        <v>5919</v>
      </c>
    </row>
    <row r="833" spans="1:14" x14ac:dyDescent="0.3">
      <c r="A833">
        <v>830</v>
      </c>
      <c r="B833">
        <v>14</v>
      </c>
      <c r="C833" t="s">
        <v>1587</v>
      </c>
      <c r="D833" t="s">
        <v>4106</v>
      </c>
      <c r="E833" t="s">
        <v>4928</v>
      </c>
      <c r="F833" t="s">
        <v>4929</v>
      </c>
      <c r="G833" t="s">
        <v>1588</v>
      </c>
      <c r="H833" t="s">
        <v>1589</v>
      </c>
      <c r="I833" t="s">
        <v>3531</v>
      </c>
      <c r="J833" t="s">
        <v>4930</v>
      </c>
      <c r="K833">
        <v>9609</v>
      </c>
      <c r="L833" s="12">
        <v>40744</v>
      </c>
      <c r="M833">
        <f>+YEAR(TListado[[#This Row],[FECHA DE COMPRA]])</f>
        <v>2011</v>
      </c>
      <c r="N833" t="s">
        <v>5919</v>
      </c>
    </row>
    <row r="834" spans="1:14" x14ac:dyDescent="0.3">
      <c r="A834">
        <v>831</v>
      </c>
      <c r="B834">
        <v>14</v>
      </c>
      <c r="C834" t="s">
        <v>1587</v>
      </c>
      <c r="D834" t="s">
        <v>4106</v>
      </c>
      <c r="E834" t="s">
        <v>4114</v>
      </c>
      <c r="F834" t="s">
        <v>4115</v>
      </c>
      <c r="G834" t="s">
        <v>1588</v>
      </c>
      <c r="H834" t="s">
        <v>1589</v>
      </c>
      <c r="I834" t="s">
        <v>3531</v>
      </c>
      <c r="J834" t="s">
        <v>4116</v>
      </c>
      <c r="K834">
        <v>9609</v>
      </c>
      <c r="L834" s="12">
        <v>40744</v>
      </c>
      <c r="M834">
        <f>+YEAR(TListado[[#This Row],[FECHA DE COMPRA]])</f>
        <v>2011</v>
      </c>
      <c r="N834" t="s">
        <v>5919</v>
      </c>
    </row>
    <row r="835" spans="1:14" x14ac:dyDescent="0.3">
      <c r="A835">
        <v>832</v>
      </c>
      <c r="B835">
        <v>14</v>
      </c>
      <c r="C835" t="s">
        <v>1587</v>
      </c>
      <c r="D835" t="s">
        <v>4359</v>
      </c>
      <c r="E835" t="s">
        <v>4905</v>
      </c>
      <c r="F835" t="s">
        <v>4906</v>
      </c>
      <c r="G835" t="s">
        <v>1588</v>
      </c>
      <c r="H835" t="s">
        <v>1589</v>
      </c>
      <c r="I835" t="s">
        <v>3531</v>
      </c>
      <c r="J835" t="s">
        <v>4907</v>
      </c>
      <c r="K835">
        <v>9609</v>
      </c>
      <c r="L835" s="12">
        <v>40744</v>
      </c>
      <c r="M835">
        <f>+YEAR(TListado[[#This Row],[FECHA DE COMPRA]])</f>
        <v>2011</v>
      </c>
      <c r="N835" t="s">
        <v>5919</v>
      </c>
    </row>
    <row r="836" spans="1:14" x14ac:dyDescent="0.3">
      <c r="A836">
        <v>833</v>
      </c>
      <c r="B836">
        <v>14</v>
      </c>
      <c r="C836" t="s">
        <v>1587</v>
      </c>
      <c r="D836" t="s">
        <v>4359</v>
      </c>
      <c r="E836" t="s">
        <v>4360</v>
      </c>
      <c r="F836" t="s">
        <v>4361</v>
      </c>
      <c r="G836" t="s">
        <v>1588</v>
      </c>
      <c r="H836" t="s">
        <v>1589</v>
      </c>
      <c r="I836" t="s">
        <v>3531</v>
      </c>
      <c r="J836" t="s">
        <v>4362</v>
      </c>
      <c r="K836">
        <v>9609</v>
      </c>
      <c r="L836" s="12">
        <v>40744</v>
      </c>
      <c r="M836">
        <f>+YEAR(TListado[[#This Row],[FECHA DE COMPRA]])</f>
        <v>2011</v>
      </c>
      <c r="N836" t="s">
        <v>5919</v>
      </c>
    </row>
    <row r="837" spans="1:14" x14ac:dyDescent="0.3">
      <c r="A837">
        <v>834</v>
      </c>
      <c r="B837">
        <v>14</v>
      </c>
      <c r="C837" t="s">
        <v>1587</v>
      </c>
      <c r="D837" t="s">
        <v>4048</v>
      </c>
      <c r="E837" t="s">
        <v>4931</v>
      </c>
      <c r="F837" t="s">
        <v>4932</v>
      </c>
      <c r="G837" t="s">
        <v>1588</v>
      </c>
      <c r="H837" t="s">
        <v>1589</v>
      </c>
      <c r="I837" t="s">
        <v>3531</v>
      </c>
      <c r="J837" t="s">
        <v>4933</v>
      </c>
      <c r="K837">
        <v>9609</v>
      </c>
      <c r="L837" s="12">
        <v>40744</v>
      </c>
      <c r="M837">
        <f>+YEAR(TListado[[#This Row],[FECHA DE COMPRA]])</f>
        <v>2011</v>
      </c>
      <c r="N837" t="s">
        <v>5919</v>
      </c>
    </row>
    <row r="838" spans="1:14" x14ac:dyDescent="0.3">
      <c r="A838">
        <v>835</v>
      </c>
      <c r="B838">
        <v>14</v>
      </c>
      <c r="C838" t="s">
        <v>1587</v>
      </c>
      <c r="D838" t="s">
        <v>4048</v>
      </c>
      <c r="E838" t="s">
        <v>4984</v>
      </c>
      <c r="F838" t="s">
        <v>4985</v>
      </c>
      <c r="G838" t="s">
        <v>1588</v>
      </c>
      <c r="H838" t="s">
        <v>1589</v>
      </c>
      <c r="I838" t="s">
        <v>3531</v>
      </c>
      <c r="J838" t="s">
        <v>4986</v>
      </c>
      <c r="K838">
        <v>9609</v>
      </c>
      <c r="L838" s="12">
        <v>40744</v>
      </c>
      <c r="M838">
        <f>+YEAR(TListado[[#This Row],[FECHA DE COMPRA]])</f>
        <v>2011</v>
      </c>
      <c r="N838" t="s">
        <v>5919</v>
      </c>
    </row>
    <row r="839" spans="1:14" x14ac:dyDescent="0.3">
      <c r="A839">
        <v>836</v>
      </c>
      <c r="B839">
        <v>14</v>
      </c>
      <c r="C839" t="s">
        <v>1587</v>
      </c>
      <c r="D839" t="s">
        <v>4048</v>
      </c>
      <c r="E839" t="s">
        <v>4049</v>
      </c>
      <c r="F839" t="s">
        <v>4050</v>
      </c>
      <c r="G839" t="s">
        <v>1588</v>
      </c>
      <c r="H839" t="s">
        <v>1589</v>
      </c>
      <c r="I839" t="s">
        <v>3531</v>
      </c>
      <c r="J839" t="s">
        <v>4051</v>
      </c>
      <c r="K839">
        <v>9609</v>
      </c>
      <c r="L839" s="12">
        <v>40744</v>
      </c>
      <c r="M839">
        <f>+YEAR(TListado[[#This Row],[FECHA DE COMPRA]])</f>
        <v>2011</v>
      </c>
      <c r="N839" t="s">
        <v>5919</v>
      </c>
    </row>
    <row r="840" spans="1:14" x14ac:dyDescent="0.3">
      <c r="A840">
        <v>837</v>
      </c>
      <c r="B840">
        <v>14</v>
      </c>
      <c r="C840" t="s">
        <v>1587</v>
      </c>
      <c r="D840" t="s">
        <v>3914</v>
      </c>
      <c r="E840" t="s">
        <v>4766</v>
      </c>
      <c r="F840" t="s">
        <v>4767</v>
      </c>
      <c r="G840" t="s">
        <v>1588</v>
      </c>
      <c r="H840" t="s">
        <v>1589</v>
      </c>
      <c r="I840" t="s">
        <v>3531</v>
      </c>
      <c r="J840" t="s">
        <v>4768</v>
      </c>
      <c r="K840">
        <v>9609</v>
      </c>
      <c r="L840" s="12">
        <v>40744</v>
      </c>
      <c r="M840">
        <f>+YEAR(TListado[[#This Row],[FECHA DE COMPRA]])</f>
        <v>2011</v>
      </c>
      <c r="N840" t="s">
        <v>5919</v>
      </c>
    </row>
    <row r="841" spans="1:14" x14ac:dyDescent="0.3">
      <c r="A841">
        <v>838</v>
      </c>
      <c r="B841">
        <v>14</v>
      </c>
      <c r="C841" t="s">
        <v>1587</v>
      </c>
      <c r="D841" t="s">
        <v>3914</v>
      </c>
      <c r="E841" t="s">
        <v>3915</v>
      </c>
      <c r="F841" t="s">
        <v>3916</v>
      </c>
      <c r="G841" t="s">
        <v>1588</v>
      </c>
      <c r="H841" t="s">
        <v>1589</v>
      </c>
      <c r="I841" t="s">
        <v>3531</v>
      </c>
      <c r="J841" t="s">
        <v>3917</v>
      </c>
      <c r="K841">
        <v>12556</v>
      </c>
      <c r="L841" s="12">
        <v>41144</v>
      </c>
      <c r="M841">
        <f>+YEAR(TListado[[#This Row],[FECHA DE COMPRA]])</f>
        <v>2012</v>
      </c>
      <c r="N841" t="s">
        <v>5919</v>
      </c>
    </row>
    <row r="842" spans="1:14" x14ac:dyDescent="0.3">
      <c r="A842">
        <v>839</v>
      </c>
      <c r="B842">
        <v>14</v>
      </c>
      <c r="C842" t="s">
        <v>1587</v>
      </c>
      <c r="D842" t="s">
        <v>3914</v>
      </c>
      <c r="E842" t="s">
        <v>5045</v>
      </c>
      <c r="F842" t="s">
        <v>5046</v>
      </c>
      <c r="G842" t="s">
        <v>1588</v>
      </c>
      <c r="H842" t="s">
        <v>1589</v>
      </c>
      <c r="I842" t="s">
        <v>3531</v>
      </c>
      <c r="J842" t="s">
        <v>5047</v>
      </c>
      <c r="K842">
        <v>9609</v>
      </c>
      <c r="L842" s="12">
        <v>40744</v>
      </c>
      <c r="M842">
        <f>+YEAR(TListado[[#This Row],[FECHA DE COMPRA]])</f>
        <v>2011</v>
      </c>
      <c r="N842" t="s">
        <v>5919</v>
      </c>
    </row>
    <row r="843" spans="1:14" x14ac:dyDescent="0.3">
      <c r="A843">
        <v>840</v>
      </c>
      <c r="B843">
        <v>14</v>
      </c>
      <c r="C843" t="s">
        <v>1587</v>
      </c>
      <c r="D843" t="s">
        <v>4232</v>
      </c>
      <c r="E843" t="s">
        <v>4629</v>
      </c>
      <c r="F843" t="s">
        <v>2963</v>
      </c>
      <c r="G843" t="s">
        <v>1588</v>
      </c>
      <c r="H843" t="s">
        <v>1589</v>
      </c>
      <c r="I843" t="s">
        <v>3531</v>
      </c>
      <c r="J843" t="s">
        <v>4630</v>
      </c>
      <c r="K843">
        <v>9609</v>
      </c>
      <c r="L843" s="12">
        <v>40744</v>
      </c>
      <c r="M843">
        <f>+YEAR(TListado[[#This Row],[FECHA DE COMPRA]])</f>
        <v>2011</v>
      </c>
      <c r="N843" t="s">
        <v>5919</v>
      </c>
    </row>
    <row r="844" spans="1:14" x14ac:dyDescent="0.3">
      <c r="A844">
        <v>841</v>
      </c>
      <c r="B844">
        <v>14</v>
      </c>
      <c r="C844" t="s">
        <v>1587</v>
      </c>
      <c r="D844" t="s">
        <v>4232</v>
      </c>
      <c r="E844" t="s">
        <v>5004</v>
      </c>
      <c r="F844" t="s">
        <v>5005</v>
      </c>
      <c r="G844" t="s">
        <v>1588</v>
      </c>
      <c r="H844" t="s">
        <v>1589</v>
      </c>
      <c r="I844" t="s">
        <v>3531</v>
      </c>
      <c r="J844" t="s">
        <v>5006</v>
      </c>
      <c r="K844">
        <v>9609</v>
      </c>
      <c r="L844" s="12">
        <v>40744</v>
      </c>
      <c r="M844">
        <f>+YEAR(TListado[[#This Row],[FECHA DE COMPRA]])</f>
        <v>2011</v>
      </c>
      <c r="N844" t="s">
        <v>5919</v>
      </c>
    </row>
    <row r="845" spans="1:14" x14ac:dyDescent="0.3">
      <c r="A845">
        <v>842</v>
      </c>
      <c r="B845">
        <v>14</v>
      </c>
      <c r="C845" t="s">
        <v>1587</v>
      </c>
      <c r="D845" t="s">
        <v>4232</v>
      </c>
      <c r="E845" t="s">
        <v>4233</v>
      </c>
      <c r="F845" t="s">
        <v>4234</v>
      </c>
      <c r="G845" t="s">
        <v>1588</v>
      </c>
      <c r="H845" t="s">
        <v>1589</v>
      </c>
      <c r="I845" t="s">
        <v>3531</v>
      </c>
      <c r="J845" t="s">
        <v>4235</v>
      </c>
      <c r="K845">
        <v>9609</v>
      </c>
      <c r="L845" s="12">
        <v>40744</v>
      </c>
      <c r="M845">
        <f>+YEAR(TListado[[#This Row],[FECHA DE COMPRA]])</f>
        <v>2011</v>
      </c>
      <c r="N845" t="s">
        <v>5919</v>
      </c>
    </row>
    <row r="846" spans="1:14" x14ac:dyDescent="0.3">
      <c r="A846">
        <v>843</v>
      </c>
      <c r="B846">
        <v>14</v>
      </c>
      <c r="C846" t="s">
        <v>1587</v>
      </c>
      <c r="D846" t="s">
        <v>3965</v>
      </c>
      <c r="E846" t="s">
        <v>3966</v>
      </c>
      <c r="F846" t="s">
        <v>3967</v>
      </c>
      <c r="G846" t="s">
        <v>1588</v>
      </c>
      <c r="H846" t="s">
        <v>1589</v>
      </c>
      <c r="I846" t="s">
        <v>3531</v>
      </c>
      <c r="J846" t="s">
        <v>3968</v>
      </c>
      <c r="K846">
        <v>9609</v>
      </c>
      <c r="L846" s="12">
        <v>40744</v>
      </c>
      <c r="M846">
        <f>+YEAR(TListado[[#This Row],[FECHA DE COMPRA]])</f>
        <v>2011</v>
      </c>
      <c r="N846" t="s">
        <v>5919</v>
      </c>
    </row>
    <row r="847" spans="1:14" x14ac:dyDescent="0.3">
      <c r="A847">
        <v>844</v>
      </c>
      <c r="B847">
        <v>14</v>
      </c>
      <c r="C847" t="s">
        <v>1587</v>
      </c>
      <c r="D847" t="s">
        <v>3965</v>
      </c>
      <c r="E847" t="s">
        <v>4266</v>
      </c>
      <c r="F847" t="s">
        <v>4267</v>
      </c>
      <c r="G847" t="s">
        <v>1588</v>
      </c>
      <c r="H847" t="s">
        <v>1589</v>
      </c>
      <c r="I847" t="s">
        <v>3531</v>
      </c>
      <c r="J847" t="s">
        <v>4268</v>
      </c>
      <c r="K847">
        <v>9609</v>
      </c>
      <c r="L847" s="12">
        <v>40744</v>
      </c>
      <c r="M847">
        <f>+YEAR(TListado[[#This Row],[FECHA DE COMPRA]])</f>
        <v>2011</v>
      </c>
      <c r="N847" t="s">
        <v>5919</v>
      </c>
    </row>
    <row r="848" spans="1:14" x14ac:dyDescent="0.3">
      <c r="A848">
        <v>845</v>
      </c>
      <c r="B848">
        <v>14</v>
      </c>
      <c r="C848" t="s">
        <v>1587</v>
      </c>
      <c r="D848" t="s">
        <v>5431</v>
      </c>
      <c r="E848" t="s">
        <v>5432</v>
      </c>
      <c r="F848" t="s">
        <v>5433</v>
      </c>
      <c r="G848" t="s">
        <v>1588</v>
      </c>
      <c r="H848" t="s">
        <v>1589</v>
      </c>
      <c r="I848" t="s">
        <v>5303</v>
      </c>
      <c r="J848" t="s">
        <v>5434</v>
      </c>
      <c r="K848">
        <v>9609</v>
      </c>
      <c r="L848" s="12">
        <v>40744</v>
      </c>
      <c r="M848">
        <f>+YEAR(TListado[[#This Row],[FECHA DE COMPRA]])</f>
        <v>2011</v>
      </c>
      <c r="N848" t="s">
        <v>5919</v>
      </c>
    </row>
    <row r="849" spans="1:14" x14ac:dyDescent="0.3">
      <c r="A849">
        <v>846</v>
      </c>
      <c r="B849">
        <v>14</v>
      </c>
      <c r="C849" t="s">
        <v>1587</v>
      </c>
      <c r="D849" t="s">
        <v>4199</v>
      </c>
      <c r="E849" t="s">
        <v>4675</v>
      </c>
      <c r="F849" t="s">
        <v>4676</v>
      </c>
      <c r="G849" t="s">
        <v>1588</v>
      </c>
      <c r="H849" t="s">
        <v>1589</v>
      </c>
      <c r="I849" t="s">
        <v>3531</v>
      </c>
      <c r="J849" t="s">
        <v>4677</v>
      </c>
      <c r="K849">
        <v>9609</v>
      </c>
      <c r="L849" s="12">
        <v>40744</v>
      </c>
      <c r="M849">
        <f>+YEAR(TListado[[#This Row],[FECHA DE COMPRA]])</f>
        <v>2011</v>
      </c>
      <c r="N849" t="s">
        <v>5919</v>
      </c>
    </row>
    <row r="850" spans="1:14" x14ac:dyDescent="0.3">
      <c r="A850">
        <v>847</v>
      </c>
      <c r="B850">
        <v>14</v>
      </c>
      <c r="C850" t="s">
        <v>1587</v>
      </c>
      <c r="D850" t="s">
        <v>4151</v>
      </c>
      <c r="E850" t="s">
        <v>4152</v>
      </c>
      <c r="F850" t="s">
        <v>4153</v>
      </c>
      <c r="G850" t="s">
        <v>1588</v>
      </c>
      <c r="H850" t="s">
        <v>1589</v>
      </c>
      <c r="I850" t="s">
        <v>3531</v>
      </c>
      <c r="J850" t="s">
        <v>4154</v>
      </c>
      <c r="K850">
        <v>9609</v>
      </c>
      <c r="L850" s="12">
        <v>40744</v>
      </c>
      <c r="M850">
        <f>+YEAR(TListado[[#This Row],[FECHA DE COMPRA]])</f>
        <v>2011</v>
      </c>
      <c r="N850" t="s">
        <v>5919</v>
      </c>
    </row>
    <row r="851" spans="1:14" x14ac:dyDescent="0.3">
      <c r="A851">
        <v>848</v>
      </c>
      <c r="B851">
        <v>14</v>
      </c>
      <c r="C851" t="s">
        <v>1587</v>
      </c>
      <c r="D851" t="s">
        <v>4151</v>
      </c>
      <c r="E851" t="s">
        <v>4438</v>
      </c>
      <c r="F851" t="s">
        <v>4439</v>
      </c>
      <c r="G851" t="s">
        <v>1588</v>
      </c>
      <c r="H851" t="s">
        <v>1589</v>
      </c>
      <c r="I851" t="s">
        <v>3531</v>
      </c>
      <c r="J851" t="s">
        <v>4440</v>
      </c>
      <c r="K851">
        <v>9609</v>
      </c>
      <c r="L851" s="12">
        <v>40744</v>
      </c>
      <c r="M851">
        <f>+YEAR(TListado[[#This Row],[FECHA DE COMPRA]])</f>
        <v>2011</v>
      </c>
      <c r="N851" t="s">
        <v>5919</v>
      </c>
    </row>
    <row r="852" spans="1:14" x14ac:dyDescent="0.3">
      <c r="A852">
        <v>849</v>
      </c>
      <c r="B852">
        <v>14</v>
      </c>
      <c r="C852" t="s">
        <v>1587</v>
      </c>
      <c r="D852" t="s">
        <v>3683</v>
      </c>
      <c r="E852" t="s">
        <v>4568</v>
      </c>
      <c r="F852" t="s">
        <v>4569</v>
      </c>
      <c r="G852" t="s">
        <v>1588</v>
      </c>
      <c r="H852" t="s">
        <v>1589</v>
      </c>
      <c r="I852" t="s">
        <v>3531</v>
      </c>
      <c r="J852" t="s">
        <v>4570</v>
      </c>
      <c r="K852">
        <v>9609</v>
      </c>
      <c r="L852" s="12">
        <v>40744</v>
      </c>
      <c r="M852">
        <f>+YEAR(TListado[[#This Row],[FECHA DE COMPRA]])</f>
        <v>2011</v>
      </c>
      <c r="N852" t="s">
        <v>5919</v>
      </c>
    </row>
    <row r="853" spans="1:14" x14ac:dyDescent="0.3">
      <c r="A853">
        <v>850</v>
      </c>
      <c r="B853">
        <v>14</v>
      </c>
      <c r="C853" t="s">
        <v>1587</v>
      </c>
      <c r="D853" t="s">
        <v>3683</v>
      </c>
      <c r="E853" t="s">
        <v>3684</v>
      </c>
      <c r="F853" t="s">
        <v>3685</v>
      </c>
      <c r="G853" t="s">
        <v>1588</v>
      </c>
      <c r="H853" t="s">
        <v>1589</v>
      </c>
      <c r="I853" t="s">
        <v>3531</v>
      </c>
      <c r="J853" t="s">
        <v>3686</v>
      </c>
      <c r="K853">
        <v>12556</v>
      </c>
      <c r="L853" s="12">
        <v>41144</v>
      </c>
      <c r="M853">
        <f>+YEAR(TListado[[#This Row],[FECHA DE COMPRA]])</f>
        <v>2012</v>
      </c>
      <c r="N853" t="s">
        <v>5919</v>
      </c>
    </row>
    <row r="854" spans="1:14" x14ac:dyDescent="0.3">
      <c r="A854">
        <v>851</v>
      </c>
      <c r="B854">
        <v>14</v>
      </c>
      <c r="C854" t="s">
        <v>1587</v>
      </c>
      <c r="D854" t="s">
        <v>4178</v>
      </c>
      <c r="E854" t="s">
        <v>4824</v>
      </c>
      <c r="F854" t="s">
        <v>4825</v>
      </c>
      <c r="G854" t="s">
        <v>1588</v>
      </c>
      <c r="H854" t="s">
        <v>1589</v>
      </c>
      <c r="I854" t="s">
        <v>3531</v>
      </c>
      <c r="J854" t="s">
        <v>4826</v>
      </c>
      <c r="K854">
        <v>9609</v>
      </c>
      <c r="L854" s="12">
        <v>40744</v>
      </c>
      <c r="M854">
        <f>+YEAR(TListado[[#This Row],[FECHA DE COMPRA]])</f>
        <v>2011</v>
      </c>
      <c r="N854" t="s">
        <v>5919</v>
      </c>
    </row>
    <row r="855" spans="1:14" x14ac:dyDescent="0.3">
      <c r="A855">
        <v>852</v>
      </c>
      <c r="B855">
        <v>14</v>
      </c>
      <c r="C855" t="s">
        <v>1587</v>
      </c>
      <c r="D855" t="s">
        <v>4178</v>
      </c>
      <c r="E855" t="s">
        <v>5157</v>
      </c>
      <c r="F855" t="s">
        <v>5158</v>
      </c>
      <c r="G855" t="s">
        <v>1588</v>
      </c>
      <c r="H855" t="s">
        <v>1589</v>
      </c>
      <c r="I855" t="s">
        <v>3531</v>
      </c>
      <c r="J855" t="s">
        <v>5159</v>
      </c>
      <c r="K855">
        <v>9609</v>
      </c>
      <c r="L855" s="12">
        <v>40744</v>
      </c>
      <c r="M855">
        <f>+YEAR(TListado[[#This Row],[FECHA DE COMPRA]])</f>
        <v>2011</v>
      </c>
      <c r="N855" t="s">
        <v>5919</v>
      </c>
    </row>
    <row r="856" spans="1:14" x14ac:dyDescent="0.3">
      <c r="A856">
        <v>853</v>
      </c>
      <c r="B856">
        <v>14</v>
      </c>
      <c r="C856" t="s">
        <v>1587</v>
      </c>
      <c r="D856" t="s">
        <v>3950</v>
      </c>
      <c r="E856" t="s">
        <v>4079</v>
      </c>
      <c r="F856" t="s">
        <v>4080</v>
      </c>
      <c r="G856" t="s">
        <v>1588</v>
      </c>
      <c r="H856" t="s">
        <v>1589</v>
      </c>
      <c r="I856" t="s">
        <v>3531</v>
      </c>
      <c r="J856" t="s">
        <v>4081</v>
      </c>
      <c r="K856">
        <v>9609</v>
      </c>
      <c r="L856" s="12">
        <v>40744</v>
      </c>
      <c r="M856">
        <f>+YEAR(TListado[[#This Row],[FECHA DE COMPRA]])</f>
        <v>2011</v>
      </c>
      <c r="N856" t="s">
        <v>5919</v>
      </c>
    </row>
    <row r="857" spans="1:14" x14ac:dyDescent="0.3">
      <c r="A857">
        <v>854</v>
      </c>
      <c r="B857">
        <v>14</v>
      </c>
      <c r="C857" t="s">
        <v>1587</v>
      </c>
      <c r="D857" t="s">
        <v>3950</v>
      </c>
      <c r="E857" t="s">
        <v>5222</v>
      </c>
      <c r="F857" t="s">
        <v>5223</v>
      </c>
      <c r="G857" t="s">
        <v>1588</v>
      </c>
      <c r="H857" t="s">
        <v>1589</v>
      </c>
      <c r="I857" t="s">
        <v>3531</v>
      </c>
      <c r="J857" t="s">
        <v>5224</v>
      </c>
      <c r="K857">
        <v>9609</v>
      </c>
      <c r="L857" s="12">
        <v>40744</v>
      </c>
      <c r="M857">
        <f>+YEAR(TListado[[#This Row],[FECHA DE COMPRA]])</f>
        <v>2011</v>
      </c>
      <c r="N857" t="s">
        <v>5919</v>
      </c>
    </row>
    <row r="858" spans="1:14" x14ac:dyDescent="0.3">
      <c r="A858">
        <v>855</v>
      </c>
      <c r="B858">
        <v>14</v>
      </c>
      <c r="C858" t="s">
        <v>1587</v>
      </c>
      <c r="D858" t="s">
        <v>3950</v>
      </c>
      <c r="E858" t="s">
        <v>3951</v>
      </c>
      <c r="F858" t="s">
        <v>3952</v>
      </c>
      <c r="G858" t="s">
        <v>1588</v>
      </c>
      <c r="H858" t="s">
        <v>1589</v>
      </c>
      <c r="I858" t="s">
        <v>3531</v>
      </c>
      <c r="J858" t="s">
        <v>3953</v>
      </c>
      <c r="K858">
        <v>12556</v>
      </c>
      <c r="L858" s="12">
        <v>41144</v>
      </c>
      <c r="M858">
        <f>+YEAR(TListado[[#This Row],[FECHA DE COMPRA]])</f>
        <v>2012</v>
      </c>
      <c r="N858" t="s">
        <v>5919</v>
      </c>
    </row>
    <row r="859" spans="1:14" x14ac:dyDescent="0.3">
      <c r="A859">
        <v>856</v>
      </c>
      <c r="B859">
        <v>14</v>
      </c>
      <c r="C859" t="s">
        <v>1587</v>
      </c>
      <c r="D859" t="s">
        <v>3958</v>
      </c>
      <c r="E859" t="s">
        <v>4498</v>
      </c>
      <c r="F859" t="s">
        <v>4499</v>
      </c>
      <c r="G859" t="s">
        <v>1588</v>
      </c>
      <c r="H859" t="s">
        <v>1589</v>
      </c>
      <c r="I859" t="s">
        <v>3531</v>
      </c>
      <c r="J859" t="s">
        <v>4500</v>
      </c>
      <c r="K859">
        <v>9609</v>
      </c>
      <c r="L859" s="12">
        <v>40744</v>
      </c>
      <c r="M859">
        <f>+YEAR(TListado[[#This Row],[FECHA DE COMPRA]])</f>
        <v>2011</v>
      </c>
      <c r="N859" t="s">
        <v>5919</v>
      </c>
    </row>
    <row r="860" spans="1:14" x14ac:dyDescent="0.3">
      <c r="A860">
        <v>857</v>
      </c>
      <c r="B860">
        <v>14</v>
      </c>
      <c r="C860" t="s">
        <v>1587</v>
      </c>
      <c r="D860" t="s">
        <v>3958</v>
      </c>
      <c r="E860" t="s">
        <v>5108</v>
      </c>
      <c r="F860" t="s">
        <v>5109</v>
      </c>
      <c r="G860" t="s">
        <v>1588</v>
      </c>
      <c r="H860" t="s">
        <v>1589</v>
      </c>
      <c r="I860" t="s">
        <v>3531</v>
      </c>
      <c r="J860" t="s">
        <v>5110</v>
      </c>
      <c r="K860">
        <v>9609</v>
      </c>
      <c r="L860" s="12">
        <v>40744</v>
      </c>
      <c r="M860">
        <f>+YEAR(TListado[[#This Row],[FECHA DE COMPRA]])</f>
        <v>2011</v>
      </c>
      <c r="N860" t="s">
        <v>5919</v>
      </c>
    </row>
    <row r="861" spans="1:14" x14ac:dyDescent="0.3">
      <c r="A861">
        <v>858</v>
      </c>
      <c r="B861">
        <v>14</v>
      </c>
      <c r="C861" t="s">
        <v>1587</v>
      </c>
      <c r="D861" t="s">
        <v>3958</v>
      </c>
      <c r="E861" t="s">
        <v>3959</v>
      </c>
      <c r="F861" t="s">
        <v>3960</v>
      </c>
      <c r="G861" t="s">
        <v>1588</v>
      </c>
      <c r="H861" t="s">
        <v>1589</v>
      </c>
      <c r="I861" t="s">
        <v>3531</v>
      </c>
      <c r="J861" t="s">
        <v>3961</v>
      </c>
      <c r="K861">
        <v>12556</v>
      </c>
      <c r="L861" s="12">
        <v>41144</v>
      </c>
      <c r="M861">
        <f>+YEAR(TListado[[#This Row],[FECHA DE COMPRA]])</f>
        <v>2012</v>
      </c>
      <c r="N861" t="s">
        <v>5919</v>
      </c>
    </row>
    <row r="862" spans="1:14" x14ac:dyDescent="0.3">
      <c r="A862">
        <v>859</v>
      </c>
      <c r="B862">
        <v>14</v>
      </c>
      <c r="C862" t="s">
        <v>1587</v>
      </c>
      <c r="D862" t="s">
        <v>4908</v>
      </c>
      <c r="E862">
        <v>1190003253</v>
      </c>
      <c r="F862" t="s">
        <v>3321</v>
      </c>
      <c r="G862" t="s">
        <v>1588</v>
      </c>
      <c r="H862" t="s">
        <v>1589</v>
      </c>
      <c r="I862" t="s">
        <v>3531</v>
      </c>
      <c r="J862" t="s">
        <v>5384</v>
      </c>
      <c r="K862">
        <v>9609</v>
      </c>
      <c r="L862" s="12">
        <v>40744</v>
      </c>
      <c r="M862">
        <f>+YEAR(TListado[[#This Row],[FECHA DE COMPRA]])</f>
        <v>2011</v>
      </c>
      <c r="N862" t="s">
        <v>5919</v>
      </c>
    </row>
    <row r="863" spans="1:14" x14ac:dyDescent="0.3">
      <c r="A863">
        <v>860</v>
      </c>
      <c r="B863">
        <v>14</v>
      </c>
      <c r="C863" t="s">
        <v>1587</v>
      </c>
      <c r="D863" t="s">
        <v>4908</v>
      </c>
      <c r="E863" t="s">
        <v>5219</v>
      </c>
      <c r="F863" t="s">
        <v>5220</v>
      </c>
      <c r="G863" t="s">
        <v>1588</v>
      </c>
      <c r="H863" t="s">
        <v>1589</v>
      </c>
      <c r="I863" t="s">
        <v>3531</v>
      </c>
      <c r="J863" t="s">
        <v>5221</v>
      </c>
      <c r="K863">
        <v>9609</v>
      </c>
      <c r="L863" s="12">
        <v>40744</v>
      </c>
      <c r="M863">
        <f>+YEAR(TListado[[#This Row],[FECHA DE COMPRA]])</f>
        <v>2011</v>
      </c>
      <c r="N863" t="s">
        <v>5919</v>
      </c>
    </row>
    <row r="864" spans="1:14" x14ac:dyDescent="0.3">
      <c r="A864">
        <v>861</v>
      </c>
      <c r="B864">
        <v>14</v>
      </c>
      <c r="C864" t="s">
        <v>1587</v>
      </c>
      <c r="D864" t="s">
        <v>4908</v>
      </c>
      <c r="E864" t="s">
        <v>4909</v>
      </c>
      <c r="F864" t="s">
        <v>4910</v>
      </c>
      <c r="G864" t="s">
        <v>1588</v>
      </c>
      <c r="H864" t="s">
        <v>1589</v>
      </c>
      <c r="I864" t="s">
        <v>3531</v>
      </c>
      <c r="J864" t="s">
        <v>4911</v>
      </c>
      <c r="K864">
        <v>9609</v>
      </c>
      <c r="L864" s="12">
        <v>40744</v>
      </c>
      <c r="M864">
        <f>+YEAR(TListado[[#This Row],[FECHA DE COMPRA]])</f>
        <v>2011</v>
      </c>
      <c r="N864" t="s">
        <v>5919</v>
      </c>
    </row>
    <row r="865" spans="1:14" x14ac:dyDescent="0.3">
      <c r="A865">
        <v>862</v>
      </c>
      <c r="B865">
        <v>14</v>
      </c>
      <c r="C865" t="s">
        <v>1587</v>
      </c>
      <c r="D865" t="s">
        <v>4082</v>
      </c>
      <c r="E865" t="s">
        <v>5184</v>
      </c>
      <c r="F865" t="s">
        <v>5185</v>
      </c>
      <c r="G865" t="s">
        <v>1588</v>
      </c>
      <c r="H865" t="s">
        <v>1589</v>
      </c>
      <c r="I865" t="s">
        <v>3531</v>
      </c>
      <c r="J865" t="s">
        <v>5186</v>
      </c>
      <c r="K865">
        <v>9609</v>
      </c>
      <c r="L865" s="12">
        <v>40744</v>
      </c>
      <c r="M865">
        <f>+YEAR(TListado[[#This Row],[FECHA DE COMPRA]])</f>
        <v>2011</v>
      </c>
      <c r="N865" t="s">
        <v>5919</v>
      </c>
    </row>
    <row r="866" spans="1:14" x14ac:dyDescent="0.3">
      <c r="A866">
        <v>863</v>
      </c>
      <c r="B866">
        <v>14</v>
      </c>
      <c r="C866" t="s">
        <v>1587</v>
      </c>
      <c r="D866" t="s">
        <v>4082</v>
      </c>
      <c r="E866" t="s">
        <v>4083</v>
      </c>
      <c r="F866" t="s">
        <v>4084</v>
      </c>
      <c r="G866" t="s">
        <v>1588</v>
      </c>
      <c r="H866" t="s">
        <v>1589</v>
      </c>
      <c r="I866" t="s">
        <v>3531</v>
      </c>
      <c r="J866" t="s">
        <v>4085</v>
      </c>
      <c r="K866">
        <v>9609</v>
      </c>
      <c r="L866" s="12">
        <v>40744</v>
      </c>
      <c r="M866">
        <f>+YEAR(TListado[[#This Row],[FECHA DE COMPRA]])</f>
        <v>2011</v>
      </c>
      <c r="N866" t="s">
        <v>5919</v>
      </c>
    </row>
    <row r="867" spans="1:14" x14ac:dyDescent="0.3">
      <c r="A867">
        <v>864</v>
      </c>
      <c r="B867">
        <v>14</v>
      </c>
      <c r="C867" t="s">
        <v>1587</v>
      </c>
      <c r="D867" t="s">
        <v>4082</v>
      </c>
      <c r="E867" t="s">
        <v>4117</v>
      </c>
      <c r="F867" t="s">
        <v>4118</v>
      </c>
      <c r="G867" t="s">
        <v>1588</v>
      </c>
      <c r="H867" t="s">
        <v>1589</v>
      </c>
      <c r="I867" t="s">
        <v>3531</v>
      </c>
      <c r="J867" t="s">
        <v>4119</v>
      </c>
      <c r="K867">
        <v>9609</v>
      </c>
      <c r="L867" s="12">
        <v>40744</v>
      </c>
      <c r="M867">
        <f>+YEAR(TListado[[#This Row],[FECHA DE COMPRA]])</f>
        <v>2011</v>
      </c>
      <c r="N867" t="s">
        <v>5919</v>
      </c>
    </row>
    <row r="868" spans="1:14" x14ac:dyDescent="0.3">
      <c r="A868">
        <v>865</v>
      </c>
      <c r="B868">
        <v>14</v>
      </c>
      <c r="C868" t="s">
        <v>1587</v>
      </c>
      <c r="D868" t="s">
        <v>3727</v>
      </c>
      <c r="E868" t="s">
        <v>4292</v>
      </c>
      <c r="F868" t="s">
        <v>4293</v>
      </c>
      <c r="G868" t="s">
        <v>1588</v>
      </c>
      <c r="H868" t="s">
        <v>1589</v>
      </c>
      <c r="I868" t="s">
        <v>3531</v>
      </c>
      <c r="J868" t="s">
        <v>4294</v>
      </c>
      <c r="K868">
        <v>9609</v>
      </c>
      <c r="L868" s="12">
        <v>40744</v>
      </c>
      <c r="M868">
        <f>+YEAR(TListado[[#This Row],[FECHA DE COMPRA]])</f>
        <v>2011</v>
      </c>
      <c r="N868" t="s">
        <v>5919</v>
      </c>
    </row>
    <row r="869" spans="1:14" x14ac:dyDescent="0.3">
      <c r="A869">
        <v>866</v>
      </c>
      <c r="B869">
        <v>14</v>
      </c>
      <c r="C869" t="s">
        <v>1587</v>
      </c>
      <c r="D869" t="s">
        <v>3727</v>
      </c>
      <c r="E869" t="s">
        <v>3728</v>
      </c>
      <c r="F869" t="s">
        <v>3729</v>
      </c>
      <c r="G869" t="s">
        <v>1588</v>
      </c>
      <c r="H869" t="s">
        <v>1589</v>
      </c>
      <c r="I869" t="s">
        <v>3531</v>
      </c>
      <c r="J869" t="s">
        <v>3730</v>
      </c>
      <c r="K869">
        <v>12556</v>
      </c>
      <c r="L869" s="12">
        <v>41144</v>
      </c>
      <c r="M869">
        <f>+YEAR(TListado[[#This Row],[FECHA DE COMPRA]])</f>
        <v>2012</v>
      </c>
      <c r="N869" t="s">
        <v>5919</v>
      </c>
    </row>
    <row r="870" spans="1:14" x14ac:dyDescent="0.3">
      <c r="A870">
        <v>867</v>
      </c>
      <c r="B870">
        <v>14</v>
      </c>
      <c r="C870" t="s">
        <v>1587</v>
      </c>
      <c r="D870" t="s">
        <v>4005</v>
      </c>
      <c r="E870" t="s">
        <v>4458</v>
      </c>
      <c r="F870" t="s">
        <v>4459</v>
      </c>
      <c r="G870" t="s">
        <v>1588</v>
      </c>
      <c r="H870" t="s">
        <v>1589</v>
      </c>
      <c r="I870" t="s">
        <v>3531</v>
      </c>
      <c r="J870" t="s">
        <v>4460</v>
      </c>
      <c r="K870">
        <v>9609</v>
      </c>
      <c r="L870" s="12">
        <v>40744</v>
      </c>
      <c r="M870">
        <f>+YEAR(TListado[[#This Row],[FECHA DE COMPRA]])</f>
        <v>2011</v>
      </c>
      <c r="N870" t="s">
        <v>5919</v>
      </c>
    </row>
    <row r="871" spans="1:14" x14ac:dyDescent="0.3">
      <c r="A871">
        <v>868</v>
      </c>
      <c r="B871">
        <v>14</v>
      </c>
      <c r="C871" t="s">
        <v>1587</v>
      </c>
      <c r="D871" t="s">
        <v>4005</v>
      </c>
      <c r="E871" t="s">
        <v>4006</v>
      </c>
      <c r="F871" t="s">
        <v>4007</v>
      </c>
      <c r="G871" t="s">
        <v>1588</v>
      </c>
      <c r="H871" t="s">
        <v>1589</v>
      </c>
      <c r="I871" t="s">
        <v>3531</v>
      </c>
      <c r="J871" t="s">
        <v>4008</v>
      </c>
      <c r="K871">
        <v>9609</v>
      </c>
      <c r="L871" s="12">
        <v>40744</v>
      </c>
      <c r="M871">
        <f>+YEAR(TListado[[#This Row],[FECHA DE COMPRA]])</f>
        <v>2011</v>
      </c>
      <c r="N871" t="s">
        <v>5919</v>
      </c>
    </row>
    <row r="872" spans="1:14" x14ac:dyDescent="0.3">
      <c r="A872">
        <v>869</v>
      </c>
      <c r="B872">
        <v>14</v>
      </c>
      <c r="C872" t="s">
        <v>1587</v>
      </c>
      <c r="D872" t="s">
        <v>4005</v>
      </c>
      <c r="E872" t="s">
        <v>5761</v>
      </c>
      <c r="F872" t="s">
        <v>5762</v>
      </c>
      <c r="G872" t="s">
        <v>1588</v>
      </c>
      <c r="H872" t="s">
        <v>1589</v>
      </c>
      <c r="I872" t="s">
        <v>1590</v>
      </c>
      <c r="J872" t="s">
        <v>1591</v>
      </c>
      <c r="K872">
        <v>15403</v>
      </c>
      <c r="L872" s="12">
        <v>41822</v>
      </c>
      <c r="M872">
        <f>+YEAR(TListado[[#This Row],[FECHA DE COMPRA]])</f>
        <v>2014</v>
      </c>
      <c r="N872" t="s">
        <v>5919</v>
      </c>
    </row>
    <row r="873" spans="1:14" x14ac:dyDescent="0.3">
      <c r="A873">
        <v>870</v>
      </c>
      <c r="B873">
        <v>14</v>
      </c>
      <c r="C873" t="s">
        <v>1587</v>
      </c>
      <c r="D873" t="s">
        <v>4938</v>
      </c>
      <c r="E873">
        <v>1190003223</v>
      </c>
      <c r="F873" t="s">
        <v>3321</v>
      </c>
      <c r="G873" t="s">
        <v>1588</v>
      </c>
      <c r="H873" t="s">
        <v>1589</v>
      </c>
      <c r="I873" t="s">
        <v>3531</v>
      </c>
      <c r="J873" t="s">
        <v>4939</v>
      </c>
      <c r="K873">
        <v>9609</v>
      </c>
      <c r="L873" s="12">
        <v>40744</v>
      </c>
      <c r="M873">
        <f>+YEAR(TListado[[#This Row],[FECHA DE COMPRA]])</f>
        <v>2011</v>
      </c>
      <c r="N873" t="s">
        <v>5919</v>
      </c>
    </row>
    <row r="874" spans="1:14" x14ac:dyDescent="0.3">
      <c r="A874">
        <v>871</v>
      </c>
      <c r="B874">
        <v>14</v>
      </c>
      <c r="C874" t="s">
        <v>1587</v>
      </c>
      <c r="D874" t="s">
        <v>4938</v>
      </c>
      <c r="E874" t="s">
        <v>5500</v>
      </c>
      <c r="F874" t="s">
        <v>5501</v>
      </c>
      <c r="G874" t="s">
        <v>1588</v>
      </c>
      <c r="H874" t="s">
        <v>1589</v>
      </c>
      <c r="I874" t="s">
        <v>4424</v>
      </c>
      <c r="J874" t="s">
        <v>5502</v>
      </c>
      <c r="K874">
        <v>9609</v>
      </c>
      <c r="L874" s="12">
        <v>40744</v>
      </c>
      <c r="M874">
        <f>+YEAR(TListado[[#This Row],[FECHA DE COMPRA]])</f>
        <v>2011</v>
      </c>
      <c r="N874" t="s">
        <v>5919</v>
      </c>
    </row>
    <row r="875" spans="1:14" x14ac:dyDescent="0.3">
      <c r="A875">
        <v>872</v>
      </c>
      <c r="B875">
        <v>14</v>
      </c>
      <c r="C875" t="s">
        <v>1587</v>
      </c>
      <c r="D875" t="s">
        <v>4938</v>
      </c>
      <c r="E875" t="s">
        <v>2964</v>
      </c>
      <c r="F875" t="s">
        <v>2965</v>
      </c>
      <c r="G875" t="s">
        <v>1588</v>
      </c>
      <c r="H875" t="s">
        <v>1589</v>
      </c>
      <c r="I875" t="s">
        <v>1592</v>
      </c>
      <c r="J875" t="s">
        <v>1593</v>
      </c>
      <c r="K875">
        <v>14947</v>
      </c>
      <c r="L875" s="12">
        <v>41719</v>
      </c>
      <c r="M875">
        <f>+YEAR(TListado[[#This Row],[FECHA DE COMPRA]])</f>
        <v>2014</v>
      </c>
      <c r="N875" t="s">
        <v>5919</v>
      </c>
    </row>
    <row r="876" spans="1:14" x14ac:dyDescent="0.3">
      <c r="A876">
        <v>873</v>
      </c>
      <c r="B876">
        <v>14</v>
      </c>
      <c r="C876" t="s">
        <v>1587</v>
      </c>
      <c r="D876" t="s">
        <v>4025</v>
      </c>
      <c r="E876" t="s">
        <v>4026</v>
      </c>
      <c r="F876" t="s">
        <v>4027</v>
      </c>
      <c r="G876" t="s">
        <v>1588</v>
      </c>
      <c r="H876" t="s">
        <v>1589</v>
      </c>
      <c r="I876" t="s">
        <v>3531</v>
      </c>
      <c r="J876" t="s">
        <v>4028</v>
      </c>
      <c r="K876">
        <v>9609</v>
      </c>
      <c r="L876" s="12">
        <v>40744</v>
      </c>
      <c r="M876">
        <f>+YEAR(TListado[[#This Row],[FECHA DE COMPRA]])</f>
        <v>2011</v>
      </c>
      <c r="N876" t="s">
        <v>5919</v>
      </c>
    </row>
    <row r="877" spans="1:14" x14ac:dyDescent="0.3">
      <c r="A877">
        <v>874</v>
      </c>
      <c r="B877">
        <v>14</v>
      </c>
      <c r="C877" t="s">
        <v>1587</v>
      </c>
      <c r="D877" t="s">
        <v>4025</v>
      </c>
      <c r="E877" t="s">
        <v>4655</v>
      </c>
      <c r="F877" t="s">
        <v>4656</v>
      </c>
      <c r="G877" t="s">
        <v>1588</v>
      </c>
      <c r="H877" t="s">
        <v>1589</v>
      </c>
      <c r="I877" t="s">
        <v>3531</v>
      </c>
      <c r="J877" t="s">
        <v>4657</v>
      </c>
      <c r="K877">
        <v>9609</v>
      </c>
      <c r="L877" s="12">
        <v>40744</v>
      </c>
      <c r="M877">
        <f>+YEAR(TListado[[#This Row],[FECHA DE COMPRA]])</f>
        <v>2011</v>
      </c>
      <c r="N877" t="s">
        <v>5919</v>
      </c>
    </row>
    <row r="878" spans="1:14" x14ac:dyDescent="0.3">
      <c r="A878">
        <v>875</v>
      </c>
      <c r="B878">
        <v>14</v>
      </c>
      <c r="C878" t="s">
        <v>1587</v>
      </c>
      <c r="D878" t="s">
        <v>5335</v>
      </c>
      <c r="E878" t="s">
        <v>5336</v>
      </c>
      <c r="F878" t="s">
        <v>5337</v>
      </c>
      <c r="G878" t="s">
        <v>1588</v>
      </c>
      <c r="H878" t="s">
        <v>1589</v>
      </c>
      <c r="I878" t="s">
        <v>3531</v>
      </c>
      <c r="J878" t="s">
        <v>5338</v>
      </c>
      <c r="K878">
        <v>9609</v>
      </c>
      <c r="L878" s="12">
        <v>40744</v>
      </c>
      <c r="M878">
        <f>+YEAR(TListado[[#This Row],[FECHA DE COMPRA]])</f>
        <v>2011</v>
      </c>
      <c r="N878" t="s">
        <v>5919</v>
      </c>
    </row>
    <row r="879" spans="1:14" x14ac:dyDescent="0.3">
      <c r="A879">
        <v>876</v>
      </c>
      <c r="B879">
        <v>14</v>
      </c>
      <c r="C879" t="s">
        <v>1587</v>
      </c>
      <c r="D879" t="s">
        <v>5335</v>
      </c>
      <c r="E879" t="s">
        <v>2966</v>
      </c>
      <c r="F879" t="s">
        <v>2967</v>
      </c>
      <c r="G879" t="s">
        <v>1588</v>
      </c>
      <c r="H879" t="s">
        <v>1589</v>
      </c>
      <c r="I879" t="s">
        <v>1592</v>
      </c>
      <c r="J879" t="s">
        <v>1594</v>
      </c>
      <c r="K879">
        <v>14947</v>
      </c>
      <c r="L879" s="12">
        <v>41719</v>
      </c>
      <c r="M879">
        <f>+YEAR(TListado[[#This Row],[FECHA DE COMPRA]])</f>
        <v>2014</v>
      </c>
      <c r="N879" t="s">
        <v>5919</v>
      </c>
    </row>
    <row r="880" spans="1:14" x14ac:dyDescent="0.3">
      <c r="A880">
        <v>877</v>
      </c>
      <c r="B880">
        <v>14</v>
      </c>
      <c r="C880" t="s">
        <v>1587</v>
      </c>
      <c r="D880" t="s">
        <v>3468</v>
      </c>
      <c r="E880" t="s">
        <v>4155</v>
      </c>
      <c r="F880" t="s">
        <v>4156</v>
      </c>
      <c r="G880" t="s">
        <v>1588</v>
      </c>
      <c r="H880" t="s">
        <v>1589</v>
      </c>
      <c r="I880" t="s">
        <v>3531</v>
      </c>
      <c r="J880" t="s">
        <v>4157</v>
      </c>
      <c r="K880">
        <v>9609</v>
      </c>
      <c r="L880" s="12">
        <v>40744</v>
      </c>
      <c r="M880">
        <f>+YEAR(TListado[[#This Row],[FECHA DE COMPRA]])</f>
        <v>2011</v>
      </c>
      <c r="N880" t="s">
        <v>5919</v>
      </c>
    </row>
    <row r="881" spans="1:14" x14ac:dyDescent="0.3">
      <c r="A881">
        <v>878</v>
      </c>
      <c r="B881">
        <v>14</v>
      </c>
      <c r="C881" t="s">
        <v>1587</v>
      </c>
      <c r="D881" t="s">
        <v>3468</v>
      </c>
      <c r="E881" t="s">
        <v>5219</v>
      </c>
      <c r="F881" t="s">
        <v>3321</v>
      </c>
      <c r="G881" t="s">
        <v>1588</v>
      </c>
      <c r="H881" t="s">
        <v>1589</v>
      </c>
      <c r="I881" t="s">
        <v>1596</v>
      </c>
      <c r="J881" t="s">
        <v>3469</v>
      </c>
      <c r="K881">
        <v>12966</v>
      </c>
      <c r="L881" s="12">
        <v>41526</v>
      </c>
      <c r="M881">
        <f>+YEAR(TListado[[#This Row],[FECHA DE COMPRA]])</f>
        <v>2013</v>
      </c>
      <c r="N881" t="s">
        <v>5919</v>
      </c>
    </row>
    <row r="882" spans="1:14" x14ac:dyDescent="0.3">
      <c r="A882">
        <v>879</v>
      </c>
      <c r="B882">
        <v>14</v>
      </c>
      <c r="C882" t="s">
        <v>1587</v>
      </c>
      <c r="D882" t="s">
        <v>5327</v>
      </c>
      <c r="E882">
        <v>1190003227</v>
      </c>
      <c r="F882" t="s">
        <v>3321</v>
      </c>
      <c r="G882" t="s">
        <v>1588</v>
      </c>
      <c r="H882" t="s">
        <v>1589</v>
      </c>
      <c r="I882" t="s">
        <v>3531</v>
      </c>
      <c r="J882" t="s">
        <v>5328</v>
      </c>
      <c r="K882">
        <v>9609</v>
      </c>
      <c r="L882" s="12">
        <v>40744</v>
      </c>
      <c r="M882">
        <f>+YEAR(TListado[[#This Row],[FECHA DE COMPRA]])</f>
        <v>2011</v>
      </c>
      <c r="N882" t="s">
        <v>5919</v>
      </c>
    </row>
    <row r="883" spans="1:14" x14ac:dyDescent="0.3">
      <c r="A883">
        <v>880</v>
      </c>
      <c r="B883">
        <v>14</v>
      </c>
      <c r="C883" t="s">
        <v>1587</v>
      </c>
      <c r="D883" t="s">
        <v>5327</v>
      </c>
      <c r="E883" t="s">
        <v>2968</v>
      </c>
      <c r="F883" t="s">
        <v>2969</v>
      </c>
      <c r="G883" t="s">
        <v>1588</v>
      </c>
      <c r="H883" t="s">
        <v>1589</v>
      </c>
      <c r="I883" t="s">
        <v>1592</v>
      </c>
      <c r="J883" t="s">
        <v>1595</v>
      </c>
      <c r="K883">
        <v>14947</v>
      </c>
      <c r="L883" s="12">
        <v>41719</v>
      </c>
      <c r="M883">
        <f>+YEAR(TListado[[#This Row],[FECHA DE COMPRA]])</f>
        <v>2014</v>
      </c>
      <c r="N883" t="s">
        <v>5919</v>
      </c>
    </row>
    <row r="884" spans="1:14" x14ac:dyDescent="0.3">
      <c r="A884">
        <v>881</v>
      </c>
      <c r="B884">
        <v>14</v>
      </c>
      <c r="C884" t="s">
        <v>1587</v>
      </c>
      <c r="D884" t="s">
        <v>4837</v>
      </c>
      <c r="E884" t="s">
        <v>4838</v>
      </c>
      <c r="F884" t="s">
        <v>4839</v>
      </c>
      <c r="G884" t="s">
        <v>1588</v>
      </c>
      <c r="H884" t="s">
        <v>1589</v>
      </c>
      <c r="I884" t="s">
        <v>3531</v>
      </c>
      <c r="J884" t="s">
        <v>4840</v>
      </c>
      <c r="K884">
        <v>9609</v>
      </c>
      <c r="L884" s="12">
        <v>40744</v>
      </c>
      <c r="M884">
        <f>+YEAR(TListado[[#This Row],[FECHA DE COMPRA]])</f>
        <v>2011</v>
      </c>
      <c r="N884" t="s">
        <v>5919</v>
      </c>
    </row>
    <row r="885" spans="1:14" x14ac:dyDescent="0.3">
      <c r="A885">
        <v>882</v>
      </c>
      <c r="B885">
        <v>14</v>
      </c>
      <c r="C885" t="s">
        <v>1587</v>
      </c>
      <c r="D885" t="s">
        <v>4837</v>
      </c>
      <c r="E885">
        <v>1150001379</v>
      </c>
      <c r="F885" t="s">
        <v>3321</v>
      </c>
      <c r="G885" t="s">
        <v>1588</v>
      </c>
      <c r="H885" t="s">
        <v>1589</v>
      </c>
      <c r="I885" t="s">
        <v>1596</v>
      </c>
      <c r="J885" t="s">
        <v>1597</v>
      </c>
      <c r="K885">
        <v>14947</v>
      </c>
      <c r="L885" s="12">
        <v>41719</v>
      </c>
      <c r="M885">
        <f>+YEAR(TListado[[#This Row],[FECHA DE COMPRA]])</f>
        <v>2014</v>
      </c>
      <c r="N885" t="s">
        <v>5919</v>
      </c>
    </row>
    <row r="886" spans="1:14" x14ac:dyDescent="0.3">
      <c r="A886">
        <v>883</v>
      </c>
      <c r="B886">
        <v>14</v>
      </c>
      <c r="C886" t="s">
        <v>1587</v>
      </c>
      <c r="D886" t="s">
        <v>3419</v>
      </c>
      <c r="E886">
        <v>1190003230</v>
      </c>
      <c r="F886" t="s">
        <v>3321</v>
      </c>
      <c r="G886" t="s">
        <v>1588</v>
      </c>
      <c r="H886" t="s">
        <v>1589</v>
      </c>
      <c r="I886" t="s">
        <v>3531</v>
      </c>
      <c r="J886" t="s">
        <v>4722</v>
      </c>
      <c r="K886">
        <v>9609</v>
      </c>
      <c r="L886" s="12">
        <v>40744</v>
      </c>
      <c r="M886">
        <f>+YEAR(TListado[[#This Row],[FECHA DE COMPRA]])</f>
        <v>2011</v>
      </c>
      <c r="N886" t="s">
        <v>5919</v>
      </c>
    </row>
    <row r="887" spans="1:14" x14ac:dyDescent="0.3">
      <c r="A887">
        <v>884</v>
      </c>
      <c r="B887">
        <v>14</v>
      </c>
      <c r="C887" t="s">
        <v>1587</v>
      </c>
      <c r="D887" t="s">
        <v>3419</v>
      </c>
      <c r="E887" t="s">
        <v>3420</v>
      </c>
      <c r="F887" t="s">
        <v>3421</v>
      </c>
      <c r="G887" t="s">
        <v>1588</v>
      </c>
      <c r="H887" t="s">
        <v>1589</v>
      </c>
      <c r="I887" t="s">
        <v>1592</v>
      </c>
      <c r="J887" t="s">
        <v>3422</v>
      </c>
      <c r="K887">
        <v>12966</v>
      </c>
      <c r="L887" s="12">
        <v>41526</v>
      </c>
      <c r="M887">
        <f>+YEAR(TListado[[#This Row],[FECHA DE COMPRA]])</f>
        <v>2013</v>
      </c>
      <c r="N887" t="s">
        <v>5919</v>
      </c>
    </row>
    <row r="888" spans="1:14" x14ac:dyDescent="0.3">
      <c r="A888">
        <v>885</v>
      </c>
      <c r="B888">
        <v>14</v>
      </c>
      <c r="C888" t="s">
        <v>1587</v>
      </c>
      <c r="D888" t="s">
        <v>3699</v>
      </c>
      <c r="E888" t="s">
        <v>3700</v>
      </c>
      <c r="F888" t="s">
        <v>3701</v>
      </c>
      <c r="G888" t="s">
        <v>1588</v>
      </c>
      <c r="H888" t="s">
        <v>1589</v>
      </c>
      <c r="I888" t="s">
        <v>3531</v>
      </c>
      <c r="J888" t="s">
        <v>3702</v>
      </c>
      <c r="K888">
        <v>12556</v>
      </c>
      <c r="L888" s="12">
        <v>41144</v>
      </c>
      <c r="M888">
        <f>+YEAR(TListado[[#This Row],[FECHA DE COMPRA]])</f>
        <v>2012</v>
      </c>
      <c r="N888" t="s">
        <v>5919</v>
      </c>
    </row>
    <row r="889" spans="1:14" x14ac:dyDescent="0.3">
      <c r="A889">
        <v>886</v>
      </c>
      <c r="B889">
        <v>14</v>
      </c>
      <c r="C889" t="s">
        <v>1587</v>
      </c>
      <c r="D889" t="s">
        <v>3699</v>
      </c>
      <c r="E889">
        <v>1150001378</v>
      </c>
      <c r="F889" t="s">
        <v>3321</v>
      </c>
      <c r="G889" t="s">
        <v>1588</v>
      </c>
      <c r="H889" t="s">
        <v>1589</v>
      </c>
      <c r="I889" t="s">
        <v>1596</v>
      </c>
      <c r="J889" t="s">
        <v>1598</v>
      </c>
      <c r="K889">
        <v>14947</v>
      </c>
      <c r="L889" s="12">
        <v>41719</v>
      </c>
      <c r="M889">
        <f>+YEAR(TListado[[#This Row],[FECHA DE COMPRA]])</f>
        <v>2014</v>
      </c>
      <c r="N889" t="s">
        <v>5919</v>
      </c>
    </row>
    <row r="890" spans="1:14" x14ac:dyDescent="0.3">
      <c r="A890">
        <v>887</v>
      </c>
      <c r="B890">
        <v>14</v>
      </c>
      <c r="C890" t="s">
        <v>1587</v>
      </c>
      <c r="D890" t="s">
        <v>4662</v>
      </c>
      <c r="E890" t="s">
        <v>4663</v>
      </c>
      <c r="F890" t="s">
        <v>4664</v>
      </c>
      <c r="G890" t="s">
        <v>1588</v>
      </c>
      <c r="H890" t="s">
        <v>1589</v>
      </c>
      <c r="I890" t="s">
        <v>3531</v>
      </c>
      <c r="J890" t="s">
        <v>4665</v>
      </c>
      <c r="K890">
        <v>9609</v>
      </c>
      <c r="L890" s="12">
        <v>40744</v>
      </c>
      <c r="M890">
        <f>+YEAR(TListado[[#This Row],[FECHA DE COMPRA]])</f>
        <v>2011</v>
      </c>
      <c r="N890" t="s">
        <v>5919</v>
      </c>
    </row>
    <row r="891" spans="1:14" x14ac:dyDescent="0.3">
      <c r="A891">
        <v>888</v>
      </c>
      <c r="B891">
        <v>14</v>
      </c>
      <c r="C891" t="s">
        <v>1587</v>
      </c>
      <c r="D891" t="s">
        <v>4662</v>
      </c>
      <c r="E891" t="s">
        <v>4849</v>
      </c>
      <c r="F891" t="s">
        <v>4850</v>
      </c>
      <c r="G891" t="s">
        <v>1588</v>
      </c>
      <c r="H891" t="s">
        <v>1589</v>
      </c>
      <c r="I891" t="s">
        <v>4424</v>
      </c>
      <c r="J891" t="s">
        <v>4851</v>
      </c>
      <c r="K891">
        <v>9609</v>
      </c>
      <c r="L891" s="12">
        <v>40744</v>
      </c>
      <c r="M891">
        <f>+YEAR(TListado[[#This Row],[FECHA DE COMPRA]])</f>
        <v>2011</v>
      </c>
      <c r="N891" t="s">
        <v>5919</v>
      </c>
    </row>
    <row r="892" spans="1:14" x14ac:dyDescent="0.3">
      <c r="A892">
        <v>889</v>
      </c>
      <c r="B892">
        <v>14</v>
      </c>
      <c r="C892" t="s">
        <v>1587</v>
      </c>
      <c r="D892" t="s">
        <v>3807</v>
      </c>
      <c r="E892" t="s">
        <v>3808</v>
      </c>
      <c r="F892" t="s">
        <v>3809</v>
      </c>
      <c r="G892" t="s">
        <v>1588</v>
      </c>
      <c r="H892" t="s">
        <v>1589</v>
      </c>
      <c r="I892" t="s">
        <v>3531</v>
      </c>
      <c r="J892" t="s">
        <v>3810</v>
      </c>
      <c r="K892">
        <v>12556</v>
      </c>
      <c r="L892" s="12">
        <v>41144</v>
      </c>
      <c r="M892">
        <f>+YEAR(TListado[[#This Row],[FECHA DE COMPRA]])</f>
        <v>2012</v>
      </c>
      <c r="N892" t="s">
        <v>5919</v>
      </c>
    </row>
    <row r="893" spans="1:14" x14ac:dyDescent="0.3">
      <c r="A893">
        <v>890</v>
      </c>
      <c r="B893">
        <v>14</v>
      </c>
      <c r="C893" t="s">
        <v>1587</v>
      </c>
      <c r="D893" t="s">
        <v>3807</v>
      </c>
      <c r="E893" t="s">
        <v>5493</v>
      </c>
      <c r="F893" t="s">
        <v>5494</v>
      </c>
      <c r="G893" t="s">
        <v>1588</v>
      </c>
      <c r="H893" t="s">
        <v>1589</v>
      </c>
      <c r="I893" t="s">
        <v>4424</v>
      </c>
      <c r="J893" t="s">
        <v>5495</v>
      </c>
      <c r="K893">
        <v>9609</v>
      </c>
      <c r="L893" s="12">
        <v>40744</v>
      </c>
      <c r="M893">
        <f>+YEAR(TListado[[#This Row],[FECHA DE COMPRA]])</f>
        <v>2011</v>
      </c>
      <c r="N893" t="s">
        <v>5919</v>
      </c>
    </row>
    <row r="894" spans="1:14" x14ac:dyDescent="0.3">
      <c r="A894">
        <v>891</v>
      </c>
      <c r="B894">
        <v>14</v>
      </c>
      <c r="C894" t="s">
        <v>1587</v>
      </c>
      <c r="D894" t="s">
        <v>4789</v>
      </c>
      <c r="E894" t="s">
        <v>4790</v>
      </c>
      <c r="F894" t="s">
        <v>4791</v>
      </c>
      <c r="G894" t="s">
        <v>1588</v>
      </c>
      <c r="H894" t="s">
        <v>1589</v>
      </c>
      <c r="I894" t="s">
        <v>3531</v>
      </c>
      <c r="J894" t="s">
        <v>4792</v>
      </c>
      <c r="K894">
        <v>9609</v>
      </c>
      <c r="L894" s="12">
        <v>40744</v>
      </c>
      <c r="M894">
        <f>+YEAR(TListado[[#This Row],[FECHA DE COMPRA]])</f>
        <v>2011</v>
      </c>
      <c r="N894" t="s">
        <v>5919</v>
      </c>
    </row>
    <row r="895" spans="1:14" x14ac:dyDescent="0.3">
      <c r="A895">
        <v>892</v>
      </c>
      <c r="B895">
        <v>14</v>
      </c>
      <c r="C895" t="s">
        <v>1587</v>
      </c>
      <c r="D895" t="s">
        <v>4170</v>
      </c>
      <c r="E895" t="s">
        <v>4171</v>
      </c>
      <c r="F895" t="s">
        <v>4172</v>
      </c>
      <c r="G895" t="s">
        <v>1588</v>
      </c>
      <c r="H895" t="s">
        <v>1589</v>
      </c>
      <c r="I895" t="s">
        <v>3531</v>
      </c>
      <c r="J895" t="s">
        <v>4173</v>
      </c>
      <c r="K895">
        <v>9609</v>
      </c>
      <c r="L895" s="12">
        <v>40744</v>
      </c>
      <c r="M895">
        <f>+YEAR(TListado[[#This Row],[FECHA DE COMPRA]])</f>
        <v>2011</v>
      </c>
      <c r="N895" t="s">
        <v>5919</v>
      </c>
    </row>
    <row r="896" spans="1:14" x14ac:dyDescent="0.3">
      <c r="A896">
        <v>893</v>
      </c>
      <c r="B896">
        <v>14</v>
      </c>
      <c r="C896" t="s">
        <v>1587</v>
      </c>
      <c r="D896" t="s">
        <v>4789</v>
      </c>
      <c r="E896" t="s">
        <v>5546</v>
      </c>
      <c r="F896" t="s">
        <v>5547</v>
      </c>
      <c r="G896" t="s">
        <v>1588</v>
      </c>
      <c r="H896" t="s">
        <v>1589</v>
      </c>
      <c r="I896" t="s">
        <v>4424</v>
      </c>
      <c r="J896" t="s">
        <v>5548</v>
      </c>
      <c r="K896">
        <v>9609</v>
      </c>
      <c r="L896" s="12">
        <v>40744</v>
      </c>
      <c r="M896">
        <f>+YEAR(TListado[[#This Row],[FECHA DE COMPRA]])</f>
        <v>2011</v>
      </c>
      <c r="N896" t="s">
        <v>5919</v>
      </c>
    </row>
    <row r="897" spans="1:14" x14ac:dyDescent="0.3">
      <c r="A897">
        <v>894</v>
      </c>
      <c r="B897">
        <v>14</v>
      </c>
      <c r="C897" t="s">
        <v>1587</v>
      </c>
      <c r="D897" t="s">
        <v>4619</v>
      </c>
      <c r="E897">
        <v>1190003042</v>
      </c>
      <c r="F897" t="s">
        <v>3321</v>
      </c>
      <c r="G897" t="s">
        <v>1588</v>
      </c>
      <c r="H897" t="s">
        <v>1589</v>
      </c>
      <c r="I897" t="s">
        <v>3531</v>
      </c>
      <c r="J897" t="s">
        <v>4620</v>
      </c>
      <c r="K897">
        <v>9609</v>
      </c>
      <c r="L897" s="12">
        <v>40744</v>
      </c>
      <c r="M897">
        <f>+YEAR(TListado[[#This Row],[FECHA DE COMPRA]])</f>
        <v>2011</v>
      </c>
      <c r="N897" t="s">
        <v>5919</v>
      </c>
    </row>
    <row r="898" spans="1:14" x14ac:dyDescent="0.3">
      <c r="A898">
        <v>895</v>
      </c>
      <c r="B898">
        <v>14</v>
      </c>
      <c r="C898" t="s">
        <v>1587</v>
      </c>
      <c r="D898" t="s">
        <v>4619</v>
      </c>
      <c r="E898" t="s">
        <v>4860</v>
      </c>
      <c r="F898" t="s">
        <v>4861</v>
      </c>
      <c r="G898" t="s">
        <v>1588</v>
      </c>
      <c r="H898" t="s">
        <v>1589</v>
      </c>
      <c r="I898" t="s">
        <v>4424</v>
      </c>
      <c r="J898" t="s">
        <v>4862</v>
      </c>
      <c r="K898">
        <v>9609</v>
      </c>
      <c r="L898" s="12">
        <v>40744</v>
      </c>
      <c r="M898">
        <f>+YEAR(TListado[[#This Row],[FECHA DE COMPRA]])</f>
        <v>2011</v>
      </c>
      <c r="N898" t="s">
        <v>5919</v>
      </c>
    </row>
    <row r="899" spans="1:14" x14ac:dyDescent="0.3">
      <c r="A899">
        <v>896</v>
      </c>
      <c r="B899">
        <v>14</v>
      </c>
      <c r="C899" t="s">
        <v>1587</v>
      </c>
      <c r="D899" t="s">
        <v>3511</v>
      </c>
      <c r="E899" t="s">
        <v>4602</v>
      </c>
      <c r="F899" t="s">
        <v>4603</v>
      </c>
      <c r="G899" t="s">
        <v>1588</v>
      </c>
      <c r="H899" t="s">
        <v>1589</v>
      </c>
      <c r="I899" t="s">
        <v>3531</v>
      </c>
      <c r="J899" t="s">
        <v>4604</v>
      </c>
      <c r="K899">
        <v>9609</v>
      </c>
      <c r="L899" s="12">
        <v>40744</v>
      </c>
      <c r="M899">
        <f>+YEAR(TListado[[#This Row],[FECHA DE COMPRA]])</f>
        <v>2011</v>
      </c>
      <c r="N899" t="s">
        <v>5919</v>
      </c>
    </row>
    <row r="900" spans="1:14" x14ac:dyDescent="0.3">
      <c r="A900">
        <v>897</v>
      </c>
      <c r="B900">
        <v>14</v>
      </c>
      <c r="C900" t="s">
        <v>1587</v>
      </c>
      <c r="D900" t="s">
        <v>3511</v>
      </c>
      <c r="E900" t="s">
        <v>4867</v>
      </c>
      <c r="F900" t="s">
        <v>4868</v>
      </c>
      <c r="G900" t="s">
        <v>1588</v>
      </c>
      <c r="H900" t="s">
        <v>1589</v>
      </c>
      <c r="I900" t="s">
        <v>4424</v>
      </c>
      <c r="J900" t="s">
        <v>4869</v>
      </c>
      <c r="K900">
        <v>9609</v>
      </c>
      <c r="L900" s="12">
        <v>40744</v>
      </c>
      <c r="M900">
        <f>+YEAR(TListado[[#This Row],[FECHA DE COMPRA]])</f>
        <v>2011</v>
      </c>
      <c r="N900" t="s">
        <v>5919</v>
      </c>
    </row>
    <row r="901" spans="1:14" x14ac:dyDescent="0.3">
      <c r="A901">
        <v>898</v>
      </c>
      <c r="B901">
        <v>14</v>
      </c>
      <c r="C901" t="s">
        <v>1587</v>
      </c>
      <c r="D901" t="s">
        <v>3511</v>
      </c>
      <c r="E901" t="s">
        <v>3512</v>
      </c>
      <c r="F901" t="s">
        <v>3513</v>
      </c>
      <c r="G901" t="s">
        <v>1588</v>
      </c>
      <c r="H901" t="s">
        <v>1715</v>
      </c>
      <c r="I901" t="s">
        <v>1716</v>
      </c>
      <c r="J901" t="s">
        <v>3514</v>
      </c>
      <c r="K901">
        <v>12966</v>
      </c>
      <c r="L901" s="12">
        <v>41526</v>
      </c>
      <c r="M901">
        <f>+YEAR(TListado[[#This Row],[FECHA DE COMPRA]])</f>
        <v>2013</v>
      </c>
      <c r="N901" t="s">
        <v>5919</v>
      </c>
    </row>
    <row r="902" spans="1:14" x14ac:dyDescent="0.3">
      <c r="A902">
        <v>899</v>
      </c>
      <c r="B902">
        <v>14</v>
      </c>
      <c r="C902" t="s">
        <v>1587</v>
      </c>
      <c r="D902" t="s">
        <v>5371</v>
      </c>
      <c r="E902">
        <v>1190003258</v>
      </c>
      <c r="F902" t="s">
        <v>3321</v>
      </c>
      <c r="G902" t="s">
        <v>1588</v>
      </c>
      <c r="H902" t="s">
        <v>1589</v>
      </c>
      <c r="I902" t="s">
        <v>3531</v>
      </c>
      <c r="J902" t="s">
        <v>5372</v>
      </c>
      <c r="K902">
        <v>9609</v>
      </c>
      <c r="L902" s="12">
        <v>40744</v>
      </c>
      <c r="M902">
        <f>+YEAR(TListado[[#This Row],[FECHA DE COMPRA]])</f>
        <v>2011</v>
      </c>
      <c r="N902" t="s">
        <v>5919</v>
      </c>
    </row>
    <row r="903" spans="1:14" x14ac:dyDescent="0.3">
      <c r="A903">
        <v>900</v>
      </c>
      <c r="B903">
        <v>14</v>
      </c>
      <c r="C903" t="s">
        <v>1587</v>
      </c>
      <c r="D903" t="s">
        <v>5371</v>
      </c>
      <c r="E903" t="s">
        <v>5457</v>
      </c>
      <c r="F903" t="s">
        <v>5458</v>
      </c>
      <c r="G903" t="s">
        <v>1588</v>
      </c>
      <c r="H903" t="s">
        <v>1589</v>
      </c>
      <c r="I903" t="s">
        <v>4424</v>
      </c>
      <c r="J903" t="s">
        <v>5459</v>
      </c>
      <c r="K903">
        <v>9609</v>
      </c>
      <c r="L903" s="12">
        <v>40744</v>
      </c>
      <c r="M903">
        <f>+YEAR(TListado[[#This Row],[FECHA DE COMPRA]])</f>
        <v>2011</v>
      </c>
      <c r="N903" t="s">
        <v>5919</v>
      </c>
    </row>
    <row r="904" spans="1:14" x14ac:dyDescent="0.3">
      <c r="A904">
        <v>901</v>
      </c>
      <c r="B904">
        <v>14</v>
      </c>
      <c r="C904" t="s">
        <v>1587</v>
      </c>
      <c r="D904" t="s">
        <v>5201</v>
      </c>
      <c r="E904" t="s">
        <v>5202</v>
      </c>
      <c r="F904" t="s">
        <v>5203</v>
      </c>
      <c r="G904" t="s">
        <v>1588</v>
      </c>
      <c r="H904" t="s">
        <v>1589</v>
      </c>
      <c r="I904" t="s">
        <v>3531</v>
      </c>
      <c r="J904" t="s">
        <v>5204</v>
      </c>
      <c r="K904">
        <v>9609</v>
      </c>
      <c r="L904" s="12">
        <v>40744</v>
      </c>
      <c r="M904">
        <f>+YEAR(TListado[[#This Row],[FECHA DE COMPRA]])</f>
        <v>2011</v>
      </c>
      <c r="N904" t="s">
        <v>5919</v>
      </c>
    </row>
    <row r="905" spans="1:14" x14ac:dyDescent="0.3">
      <c r="A905">
        <v>902</v>
      </c>
      <c r="B905">
        <v>14</v>
      </c>
      <c r="C905" t="s">
        <v>1587</v>
      </c>
      <c r="D905" t="s">
        <v>4124</v>
      </c>
      <c r="E905" t="s">
        <v>4125</v>
      </c>
      <c r="F905" t="s">
        <v>4126</v>
      </c>
      <c r="G905" t="s">
        <v>1588</v>
      </c>
      <c r="H905" t="s">
        <v>1589</v>
      </c>
      <c r="I905" t="s">
        <v>3531</v>
      </c>
      <c r="J905" t="s">
        <v>4127</v>
      </c>
      <c r="K905">
        <v>9609</v>
      </c>
      <c r="L905" s="12">
        <v>40744</v>
      </c>
      <c r="M905">
        <f>+YEAR(TListado[[#This Row],[FECHA DE COMPRA]])</f>
        <v>2011</v>
      </c>
      <c r="N905" t="s">
        <v>5919</v>
      </c>
    </row>
    <row r="906" spans="1:14" x14ac:dyDescent="0.3">
      <c r="A906">
        <v>903</v>
      </c>
      <c r="B906">
        <v>14</v>
      </c>
      <c r="C906" t="s">
        <v>1587</v>
      </c>
      <c r="D906" t="s">
        <v>5397</v>
      </c>
      <c r="E906" t="s">
        <v>5398</v>
      </c>
      <c r="F906" t="s">
        <v>5399</v>
      </c>
      <c r="G906" t="s">
        <v>1588</v>
      </c>
      <c r="H906" t="s">
        <v>1589</v>
      </c>
      <c r="I906" t="s">
        <v>3531</v>
      </c>
      <c r="J906" t="s">
        <v>5400</v>
      </c>
      <c r="K906">
        <v>9609</v>
      </c>
      <c r="L906" s="12">
        <v>40744</v>
      </c>
      <c r="M906">
        <f>+YEAR(TListado[[#This Row],[FECHA DE COMPRA]])</f>
        <v>2011</v>
      </c>
      <c r="N906" t="s">
        <v>5919</v>
      </c>
    </row>
    <row r="907" spans="1:14" x14ac:dyDescent="0.3">
      <c r="A907">
        <v>904</v>
      </c>
      <c r="B907">
        <v>14</v>
      </c>
      <c r="C907" t="s">
        <v>1587</v>
      </c>
      <c r="D907" t="s">
        <v>3811</v>
      </c>
      <c r="E907" t="s">
        <v>3812</v>
      </c>
      <c r="F907" t="s">
        <v>3813</v>
      </c>
      <c r="G907" t="s">
        <v>1588</v>
      </c>
      <c r="H907" t="s">
        <v>1589</v>
      </c>
      <c r="I907" t="s">
        <v>3531</v>
      </c>
      <c r="J907" t="s">
        <v>3814</v>
      </c>
      <c r="K907">
        <v>12556</v>
      </c>
      <c r="L907" s="12">
        <v>41144</v>
      </c>
      <c r="M907">
        <f>+YEAR(TListado[[#This Row],[FECHA DE COMPRA]])</f>
        <v>2012</v>
      </c>
      <c r="N907" t="s">
        <v>5919</v>
      </c>
    </row>
    <row r="908" spans="1:14" x14ac:dyDescent="0.3">
      <c r="A908">
        <v>905</v>
      </c>
      <c r="B908">
        <v>14</v>
      </c>
      <c r="C908" t="s">
        <v>1587</v>
      </c>
      <c r="D908" t="s">
        <v>4688</v>
      </c>
      <c r="E908" t="s">
        <v>4689</v>
      </c>
      <c r="F908" t="s">
        <v>4690</v>
      </c>
      <c r="G908" t="s">
        <v>1588</v>
      </c>
      <c r="H908" t="s">
        <v>1589</v>
      </c>
      <c r="I908" t="s">
        <v>3531</v>
      </c>
      <c r="J908" t="s">
        <v>4691</v>
      </c>
      <c r="K908">
        <v>9609</v>
      </c>
      <c r="L908" s="12">
        <v>40744</v>
      </c>
      <c r="M908">
        <f>+YEAR(TListado[[#This Row],[FECHA DE COMPRA]])</f>
        <v>2011</v>
      </c>
      <c r="N908" t="s">
        <v>5919</v>
      </c>
    </row>
    <row r="909" spans="1:14" x14ac:dyDescent="0.3">
      <c r="A909">
        <v>906</v>
      </c>
      <c r="B909">
        <v>14</v>
      </c>
      <c r="C909" t="s">
        <v>1587</v>
      </c>
      <c r="D909" t="s">
        <v>4793</v>
      </c>
      <c r="E909">
        <v>1190003261</v>
      </c>
      <c r="F909" t="s">
        <v>3321</v>
      </c>
      <c r="G909" t="s">
        <v>1588</v>
      </c>
      <c r="H909" t="s">
        <v>1589</v>
      </c>
      <c r="I909" t="s">
        <v>3531</v>
      </c>
      <c r="J909" t="s">
        <v>4794</v>
      </c>
      <c r="K909">
        <v>9609</v>
      </c>
      <c r="L909" s="12">
        <v>40744</v>
      </c>
      <c r="M909">
        <f>+YEAR(TListado[[#This Row],[FECHA DE COMPRA]])</f>
        <v>2011</v>
      </c>
      <c r="N909" t="s">
        <v>5919</v>
      </c>
    </row>
    <row r="910" spans="1:14" x14ac:dyDescent="0.3">
      <c r="A910">
        <v>907</v>
      </c>
      <c r="B910">
        <v>14</v>
      </c>
      <c r="C910" t="s">
        <v>1587</v>
      </c>
      <c r="D910" t="s">
        <v>4299</v>
      </c>
      <c r="E910" t="s">
        <v>4363</v>
      </c>
      <c r="F910" t="s">
        <v>4364</v>
      </c>
      <c r="G910" t="s">
        <v>1588</v>
      </c>
      <c r="H910" t="s">
        <v>1589</v>
      </c>
      <c r="I910" t="s">
        <v>3531</v>
      </c>
      <c r="J910" t="s">
        <v>4365</v>
      </c>
      <c r="K910">
        <v>9609</v>
      </c>
      <c r="L910" s="12">
        <v>40744</v>
      </c>
      <c r="M910">
        <f>+YEAR(TListado[[#This Row],[FECHA DE COMPRA]])</f>
        <v>2011</v>
      </c>
      <c r="N910" t="s">
        <v>5919</v>
      </c>
    </row>
    <row r="911" spans="1:14" x14ac:dyDescent="0.3">
      <c r="A911">
        <v>908</v>
      </c>
      <c r="B911">
        <v>14</v>
      </c>
      <c r="C911" t="s">
        <v>1587</v>
      </c>
      <c r="D911" t="s">
        <v>4299</v>
      </c>
      <c r="E911" t="s">
        <v>4300</v>
      </c>
      <c r="F911" t="s">
        <v>4301</v>
      </c>
      <c r="G911" t="s">
        <v>1588</v>
      </c>
      <c r="H911" t="s">
        <v>1589</v>
      </c>
      <c r="I911" t="s">
        <v>3531</v>
      </c>
      <c r="J911" t="s">
        <v>4302</v>
      </c>
      <c r="K911">
        <v>9609</v>
      </c>
      <c r="L911" s="12">
        <v>40744</v>
      </c>
      <c r="M911">
        <f>+YEAR(TListado[[#This Row],[FECHA DE COMPRA]])</f>
        <v>2011</v>
      </c>
      <c r="N911" t="s">
        <v>5919</v>
      </c>
    </row>
    <row r="912" spans="1:14" x14ac:dyDescent="0.3">
      <c r="A912">
        <v>909</v>
      </c>
      <c r="B912">
        <v>14</v>
      </c>
      <c r="C912" t="s">
        <v>1587</v>
      </c>
      <c r="D912" t="s">
        <v>4313</v>
      </c>
      <c r="E912" t="s">
        <v>4314</v>
      </c>
      <c r="F912" t="s">
        <v>4315</v>
      </c>
      <c r="G912" t="s">
        <v>1588</v>
      </c>
      <c r="H912" t="s">
        <v>1589</v>
      </c>
      <c r="I912" t="s">
        <v>3531</v>
      </c>
      <c r="J912" t="s">
        <v>4316</v>
      </c>
      <c r="K912">
        <v>9609</v>
      </c>
      <c r="L912" s="12">
        <v>40744</v>
      </c>
      <c r="M912">
        <f>+YEAR(TListado[[#This Row],[FECHA DE COMPRA]])</f>
        <v>2011</v>
      </c>
      <c r="N912" t="s">
        <v>5919</v>
      </c>
    </row>
    <row r="913" spans="1:14" x14ac:dyDescent="0.3">
      <c r="A913">
        <v>910</v>
      </c>
      <c r="B913">
        <v>14</v>
      </c>
      <c r="C913" t="s">
        <v>1587</v>
      </c>
      <c r="D913" t="s">
        <v>4313</v>
      </c>
      <c r="E913" t="s">
        <v>4748</v>
      </c>
      <c r="F913" t="s">
        <v>4749</v>
      </c>
      <c r="G913" t="s">
        <v>1588</v>
      </c>
      <c r="H913" t="s">
        <v>1589</v>
      </c>
      <c r="I913" t="s">
        <v>3531</v>
      </c>
      <c r="J913" t="s">
        <v>4750</v>
      </c>
      <c r="K913">
        <v>9609</v>
      </c>
      <c r="L913" s="12">
        <v>40744</v>
      </c>
      <c r="M913">
        <f>+YEAR(TListado[[#This Row],[FECHA DE COMPRA]])</f>
        <v>2011</v>
      </c>
      <c r="N913" t="s">
        <v>5919</v>
      </c>
    </row>
    <row r="914" spans="1:14" x14ac:dyDescent="0.3">
      <c r="A914">
        <v>911</v>
      </c>
      <c r="B914">
        <v>14</v>
      </c>
      <c r="C914" t="s">
        <v>1587</v>
      </c>
      <c r="D914" t="s">
        <v>4317</v>
      </c>
      <c r="E914" t="s">
        <v>4318</v>
      </c>
      <c r="F914" t="s">
        <v>4319</v>
      </c>
      <c r="G914" t="s">
        <v>1588</v>
      </c>
      <c r="H914" t="s">
        <v>1589</v>
      </c>
      <c r="I914" t="s">
        <v>3531</v>
      </c>
      <c r="J914" t="s">
        <v>4320</v>
      </c>
      <c r="K914">
        <v>9609</v>
      </c>
      <c r="L914" s="12">
        <v>40744</v>
      </c>
      <c r="M914">
        <f>+YEAR(TListado[[#This Row],[FECHA DE COMPRA]])</f>
        <v>2011</v>
      </c>
      <c r="N914" t="s">
        <v>5919</v>
      </c>
    </row>
    <row r="915" spans="1:14" x14ac:dyDescent="0.3">
      <c r="A915">
        <v>912</v>
      </c>
      <c r="B915">
        <v>14</v>
      </c>
      <c r="C915" t="s">
        <v>1587</v>
      </c>
      <c r="D915" t="s">
        <v>4317</v>
      </c>
      <c r="E915" t="s">
        <v>5091</v>
      </c>
      <c r="F915" t="s">
        <v>5092</v>
      </c>
      <c r="G915" t="s">
        <v>1588</v>
      </c>
      <c r="H915" t="s">
        <v>1589</v>
      </c>
      <c r="I915" t="s">
        <v>3531</v>
      </c>
      <c r="J915" t="s">
        <v>5093</v>
      </c>
      <c r="K915">
        <v>9609</v>
      </c>
      <c r="L915" s="12">
        <v>40744</v>
      </c>
      <c r="M915">
        <f>+YEAR(TListado[[#This Row],[FECHA DE COMPRA]])</f>
        <v>2011</v>
      </c>
      <c r="N915" t="s">
        <v>5919</v>
      </c>
    </row>
    <row r="916" spans="1:14" x14ac:dyDescent="0.3">
      <c r="A916">
        <v>913</v>
      </c>
      <c r="B916">
        <v>14</v>
      </c>
      <c r="C916" t="s">
        <v>1587</v>
      </c>
      <c r="D916" t="s">
        <v>4329</v>
      </c>
      <c r="E916" t="s">
        <v>4330</v>
      </c>
      <c r="F916" t="s">
        <v>4331</v>
      </c>
      <c r="G916" t="s">
        <v>1588</v>
      </c>
      <c r="H916" t="s">
        <v>1589</v>
      </c>
      <c r="I916" t="s">
        <v>3531</v>
      </c>
      <c r="J916" t="s">
        <v>4332</v>
      </c>
      <c r="K916">
        <v>9609</v>
      </c>
      <c r="L916" s="12">
        <v>40744</v>
      </c>
      <c r="M916">
        <f>+YEAR(TListado[[#This Row],[FECHA DE COMPRA]])</f>
        <v>2011</v>
      </c>
      <c r="N916" t="s">
        <v>5919</v>
      </c>
    </row>
    <row r="917" spans="1:14" x14ac:dyDescent="0.3">
      <c r="A917">
        <v>914</v>
      </c>
      <c r="B917">
        <v>14</v>
      </c>
      <c r="C917" t="s">
        <v>1587</v>
      </c>
      <c r="D917" t="s">
        <v>4718</v>
      </c>
      <c r="E917">
        <v>1190003264</v>
      </c>
      <c r="F917" t="s">
        <v>3321</v>
      </c>
      <c r="G917" t="s">
        <v>1588</v>
      </c>
      <c r="H917" t="s">
        <v>1589</v>
      </c>
      <c r="I917" t="s">
        <v>3531</v>
      </c>
      <c r="J917" t="s">
        <v>4719</v>
      </c>
      <c r="K917">
        <v>9609</v>
      </c>
      <c r="L917" s="12">
        <v>40744</v>
      </c>
      <c r="M917">
        <f>+YEAR(TListado[[#This Row],[FECHA DE COMPRA]])</f>
        <v>2011</v>
      </c>
      <c r="N917" t="s">
        <v>5919</v>
      </c>
    </row>
    <row r="918" spans="1:14" x14ac:dyDescent="0.3">
      <c r="A918">
        <v>915</v>
      </c>
      <c r="B918">
        <v>14</v>
      </c>
      <c r="C918" t="s">
        <v>1587</v>
      </c>
      <c r="D918" t="s">
        <v>4718</v>
      </c>
      <c r="E918" t="s">
        <v>5361</v>
      </c>
      <c r="F918" t="s">
        <v>5362</v>
      </c>
      <c r="G918" t="s">
        <v>1588</v>
      </c>
      <c r="H918" t="s">
        <v>1589</v>
      </c>
      <c r="I918" t="s">
        <v>3531</v>
      </c>
      <c r="J918" t="s">
        <v>5363</v>
      </c>
      <c r="K918">
        <v>9609</v>
      </c>
      <c r="L918" s="12">
        <v>40744</v>
      </c>
      <c r="M918">
        <f>+YEAR(TListado[[#This Row],[FECHA DE COMPRA]])</f>
        <v>2011</v>
      </c>
      <c r="N918" t="s">
        <v>5919</v>
      </c>
    </row>
    <row r="919" spans="1:14" x14ac:dyDescent="0.3">
      <c r="A919">
        <v>916</v>
      </c>
      <c r="B919">
        <v>14</v>
      </c>
      <c r="C919" t="s">
        <v>1587</v>
      </c>
      <c r="D919" t="s">
        <v>4818</v>
      </c>
      <c r="E919">
        <v>1190003018</v>
      </c>
      <c r="F919" t="s">
        <v>3321</v>
      </c>
      <c r="G919" t="s">
        <v>1588</v>
      </c>
      <c r="H919" t="s">
        <v>1589</v>
      </c>
      <c r="I919" t="s">
        <v>3531</v>
      </c>
      <c r="J919" t="s">
        <v>4819</v>
      </c>
      <c r="K919">
        <v>9609</v>
      </c>
      <c r="L919" s="12">
        <v>40744</v>
      </c>
      <c r="M919">
        <f>+YEAR(TListado[[#This Row],[FECHA DE COMPRA]])</f>
        <v>2011</v>
      </c>
      <c r="N919" t="s">
        <v>5919</v>
      </c>
    </row>
    <row r="920" spans="1:14" x14ac:dyDescent="0.3">
      <c r="A920">
        <v>917</v>
      </c>
      <c r="B920">
        <v>14</v>
      </c>
      <c r="C920" t="s">
        <v>1587</v>
      </c>
      <c r="D920" t="s">
        <v>4818</v>
      </c>
      <c r="E920" t="s">
        <v>5187</v>
      </c>
      <c r="F920" t="s">
        <v>5188</v>
      </c>
      <c r="G920" t="s">
        <v>1588</v>
      </c>
      <c r="H920" t="s">
        <v>1589</v>
      </c>
      <c r="I920" t="s">
        <v>3531</v>
      </c>
      <c r="J920" t="s">
        <v>5189</v>
      </c>
      <c r="K920">
        <v>9609</v>
      </c>
      <c r="L920" s="12">
        <v>40744</v>
      </c>
      <c r="M920">
        <f>+YEAR(TListado[[#This Row],[FECHA DE COMPRA]])</f>
        <v>2011</v>
      </c>
      <c r="N920" t="s">
        <v>5919</v>
      </c>
    </row>
    <row r="921" spans="1:14" x14ac:dyDescent="0.3">
      <c r="A921">
        <v>918</v>
      </c>
      <c r="B921">
        <v>14</v>
      </c>
      <c r="C921" t="s">
        <v>1587</v>
      </c>
      <c r="D921" t="s">
        <v>3663</v>
      </c>
      <c r="E921">
        <v>1190003263</v>
      </c>
      <c r="F921" t="s">
        <v>3321</v>
      </c>
      <c r="G921" t="s">
        <v>1588</v>
      </c>
      <c r="H921" t="s">
        <v>1589</v>
      </c>
      <c r="I921" t="s">
        <v>3531</v>
      </c>
      <c r="J921" t="s">
        <v>4406</v>
      </c>
      <c r="K921">
        <v>9609</v>
      </c>
      <c r="L921" s="12">
        <v>40744</v>
      </c>
      <c r="M921">
        <f>+YEAR(TListado[[#This Row],[FECHA DE COMPRA]])</f>
        <v>2011</v>
      </c>
      <c r="N921" t="s">
        <v>5919</v>
      </c>
    </row>
    <row r="922" spans="1:14" x14ac:dyDescent="0.3">
      <c r="A922">
        <v>919</v>
      </c>
      <c r="B922">
        <v>14</v>
      </c>
      <c r="C922" t="s">
        <v>1587</v>
      </c>
      <c r="D922" t="s">
        <v>3663</v>
      </c>
      <c r="E922" t="s">
        <v>3664</v>
      </c>
      <c r="F922" t="s">
        <v>3665</v>
      </c>
      <c r="G922" t="s">
        <v>1588</v>
      </c>
      <c r="H922" t="s">
        <v>1589</v>
      </c>
      <c r="I922" t="s">
        <v>3531</v>
      </c>
      <c r="J922" t="s">
        <v>3666</v>
      </c>
      <c r="K922">
        <v>12556</v>
      </c>
      <c r="L922" s="12">
        <v>41144</v>
      </c>
      <c r="M922">
        <f>+YEAR(TListado[[#This Row],[FECHA DE COMPRA]])</f>
        <v>2012</v>
      </c>
      <c r="N922" t="s">
        <v>5919</v>
      </c>
    </row>
    <row r="923" spans="1:14" x14ac:dyDescent="0.3">
      <c r="A923">
        <v>920</v>
      </c>
      <c r="B923">
        <v>14</v>
      </c>
      <c r="C923" t="s">
        <v>1587</v>
      </c>
      <c r="D923" t="s">
        <v>3392</v>
      </c>
      <c r="E923" t="s">
        <v>4455</v>
      </c>
      <c r="F923" t="s">
        <v>4456</v>
      </c>
      <c r="G923" t="s">
        <v>1588</v>
      </c>
      <c r="H923" t="s">
        <v>1589</v>
      </c>
      <c r="I923" t="s">
        <v>3531</v>
      </c>
      <c r="J923" t="s">
        <v>4457</v>
      </c>
      <c r="K923">
        <v>9609</v>
      </c>
      <c r="L923" s="12">
        <v>40744</v>
      </c>
      <c r="M923">
        <f>+YEAR(TListado[[#This Row],[FECHA DE COMPRA]])</f>
        <v>2011</v>
      </c>
      <c r="N923" t="s">
        <v>5919</v>
      </c>
    </row>
    <row r="924" spans="1:14" x14ac:dyDescent="0.3">
      <c r="A924">
        <v>921</v>
      </c>
      <c r="B924">
        <v>14</v>
      </c>
      <c r="C924" t="s">
        <v>1587</v>
      </c>
      <c r="D924" t="s">
        <v>3392</v>
      </c>
      <c r="E924" t="s">
        <v>3393</v>
      </c>
      <c r="F924" t="s">
        <v>3394</v>
      </c>
      <c r="G924" t="s">
        <v>1588</v>
      </c>
      <c r="H924" t="s">
        <v>1589</v>
      </c>
      <c r="I924" t="s">
        <v>1592</v>
      </c>
      <c r="J924" t="s">
        <v>3395</v>
      </c>
      <c r="K924">
        <v>12966</v>
      </c>
      <c r="L924" s="12">
        <v>41526</v>
      </c>
      <c r="M924">
        <f>+YEAR(TListado[[#This Row],[FECHA DE COMPRA]])</f>
        <v>2013</v>
      </c>
      <c r="N924" t="s">
        <v>5919</v>
      </c>
    </row>
    <row r="925" spans="1:14" x14ac:dyDescent="0.3">
      <c r="A925">
        <v>922</v>
      </c>
      <c r="B925">
        <v>14</v>
      </c>
      <c r="C925" t="s">
        <v>1587</v>
      </c>
      <c r="D925" t="s">
        <v>3470</v>
      </c>
      <c r="E925" t="s">
        <v>3640</v>
      </c>
      <c r="F925" t="s">
        <v>3641</v>
      </c>
      <c r="G925" t="s">
        <v>1588</v>
      </c>
      <c r="H925" t="s">
        <v>1589</v>
      </c>
      <c r="I925" t="s">
        <v>3531</v>
      </c>
      <c r="J925" t="s">
        <v>3642</v>
      </c>
      <c r="K925">
        <v>12556</v>
      </c>
      <c r="L925" s="12">
        <v>41144</v>
      </c>
      <c r="M925">
        <f>+YEAR(TListado[[#This Row],[FECHA DE COMPRA]])</f>
        <v>2012</v>
      </c>
      <c r="N925" t="s">
        <v>5919</v>
      </c>
    </row>
    <row r="926" spans="1:14" x14ac:dyDescent="0.3">
      <c r="A926">
        <v>923</v>
      </c>
      <c r="B926">
        <v>14</v>
      </c>
      <c r="C926" t="s">
        <v>1587</v>
      </c>
      <c r="D926" t="s">
        <v>3470</v>
      </c>
      <c r="E926" t="s">
        <v>4300</v>
      </c>
      <c r="F926" t="s">
        <v>3321</v>
      </c>
      <c r="G926" t="s">
        <v>1588</v>
      </c>
      <c r="H926" t="s">
        <v>1589</v>
      </c>
      <c r="I926" t="s">
        <v>1596</v>
      </c>
      <c r="J926" t="s">
        <v>3471</v>
      </c>
      <c r="K926">
        <v>12966</v>
      </c>
      <c r="L926" s="12">
        <v>41526</v>
      </c>
      <c r="M926">
        <f>+YEAR(TListado[[#This Row],[FECHA DE COMPRA]])</f>
        <v>2013</v>
      </c>
      <c r="N926" t="s">
        <v>5919</v>
      </c>
    </row>
    <row r="927" spans="1:14" x14ac:dyDescent="0.3">
      <c r="A927">
        <v>924</v>
      </c>
      <c r="B927">
        <v>14</v>
      </c>
      <c r="C927" t="s">
        <v>1587</v>
      </c>
      <c r="D927" t="s">
        <v>5237</v>
      </c>
      <c r="E927" t="s">
        <v>5238</v>
      </c>
      <c r="F927" t="s">
        <v>5239</v>
      </c>
      <c r="G927" t="s">
        <v>1588</v>
      </c>
      <c r="H927" t="s">
        <v>1589</v>
      </c>
      <c r="I927" t="s">
        <v>3531</v>
      </c>
      <c r="J927" t="s">
        <v>5240</v>
      </c>
      <c r="K927">
        <v>9609</v>
      </c>
      <c r="L927" s="12">
        <v>40744</v>
      </c>
      <c r="M927">
        <f>+YEAR(TListado[[#This Row],[FECHA DE COMPRA]])</f>
        <v>2011</v>
      </c>
      <c r="N927" t="s">
        <v>5919</v>
      </c>
    </row>
    <row r="928" spans="1:14" x14ac:dyDescent="0.3">
      <c r="A928">
        <v>925</v>
      </c>
      <c r="B928">
        <v>14</v>
      </c>
      <c r="C928" t="s">
        <v>1587</v>
      </c>
      <c r="D928" t="s">
        <v>5237</v>
      </c>
      <c r="E928" t="s">
        <v>5364</v>
      </c>
      <c r="F928" t="s">
        <v>5365</v>
      </c>
      <c r="G928" t="s">
        <v>1588</v>
      </c>
      <c r="H928" t="s">
        <v>1589</v>
      </c>
      <c r="I928" t="s">
        <v>3531</v>
      </c>
      <c r="J928" t="s">
        <v>5366</v>
      </c>
      <c r="K928">
        <v>9609</v>
      </c>
      <c r="L928" s="12">
        <v>40744</v>
      </c>
      <c r="M928">
        <f>+YEAR(TListado[[#This Row],[FECHA DE COMPRA]])</f>
        <v>2011</v>
      </c>
      <c r="N928" t="s">
        <v>5919</v>
      </c>
    </row>
    <row r="929" spans="1:14" x14ac:dyDescent="0.3">
      <c r="A929">
        <v>926</v>
      </c>
      <c r="B929">
        <v>14</v>
      </c>
      <c r="C929" t="s">
        <v>1587</v>
      </c>
      <c r="D929" t="s">
        <v>4347</v>
      </c>
      <c r="E929" t="s">
        <v>4348</v>
      </c>
      <c r="F929" t="s">
        <v>4349</v>
      </c>
      <c r="G929" t="s">
        <v>1588</v>
      </c>
      <c r="H929" t="s">
        <v>1589</v>
      </c>
      <c r="I929" t="s">
        <v>3531</v>
      </c>
      <c r="J929" t="s">
        <v>4350</v>
      </c>
      <c r="K929">
        <v>9609</v>
      </c>
      <c r="L929" s="12">
        <v>40744</v>
      </c>
      <c r="M929">
        <f>+YEAR(TListado[[#This Row],[FECHA DE COMPRA]])</f>
        <v>2011</v>
      </c>
      <c r="N929" t="s">
        <v>5919</v>
      </c>
    </row>
    <row r="930" spans="1:14" x14ac:dyDescent="0.3">
      <c r="A930">
        <v>927</v>
      </c>
      <c r="B930">
        <v>14</v>
      </c>
      <c r="C930" t="s">
        <v>1587</v>
      </c>
      <c r="D930" t="s">
        <v>4347</v>
      </c>
      <c r="E930" t="s">
        <v>5194</v>
      </c>
      <c r="F930" t="s">
        <v>5195</v>
      </c>
      <c r="G930" t="s">
        <v>1588</v>
      </c>
      <c r="H930" t="s">
        <v>1589</v>
      </c>
      <c r="I930" t="s">
        <v>3531</v>
      </c>
      <c r="J930" t="s">
        <v>5196</v>
      </c>
      <c r="K930">
        <v>9609</v>
      </c>
      <c r="L930" s="12">
        <v>40744</v>
      </c>
      <c r="M930">
        <f>+YEAR(TListado[[#This Row],[FECHA DE COMPRA]])</f>
        <v>2011</v>
      </c>
      <c r="N930" t="s">
        <v>5919</v>
      </c>
    </row>
    <row r="931" spans="1:14" x14ac:dyDescent="0.3">
      <c r="A931">
        <v>928</v>
      </c>
      <c r="B931">
        <v>14</v>
      </c>
      <c r="C931" t="s">
        <v>1587</v>
      </c>
      <c r="D931" t="s">
        <v>3766</v>
      </c>
      <c r="E931" t="s">
        <v>4255</v>
      </c>
      <c r="F931" t="s">
        <v>4256</v>
      </c>
      <c r="G931" t="s">
        <v>1588</v>
      </c>
      <c r="H931" t="s">
        <v>1589</v>
      </c>
      <c r="I931" t="s">
        <v>3531</v>
      </c>
      <c r="J931" t="s">
        <v>4257</v>
      </c>
      <c r="K931">
        <v>9609</v>
      </c>
      <c r="L931" s="12">
        <v>40744</v>
      </c>
      <c r="M931">
        <f>+YEAR(TListado[[#This Row],[FECHA DE COMPRA]])</f>
        <v>2011</v>
      </c>
      <c r="N931" t="s">
        <v>5919</v>
      </c>
    </row>
    <row r="932" spans="1:14" x14ac:dyDescent="0.3">
      <c r="A932">
        <v>929</v>
      </c>
      <c r="B932">
        <v>14</v>
      </c>
      <c r="C932" t="s">
        <v>1587</v>
      </c>
      <c r="D932" t="s">
        <v>3766</v>
      </c>
      <c r="E932" t="s">
        <v>3767</v>
      </c>
      <c r="F932" t="s">
        <v>3768</v>
      </c>
      <c r="G932" t="s">
        <v>1588</v>
      </c>
      <c r="H932" t="s">
        <v>1589</v>
      </c>
      <c r="I932" t="s">
        <v>3531</v>
      </c>
      <c r="J932" t="s">
        <v>3769</v>
      </c>
      <c r="K932">
        <v>12556</v>
      </c>
      <c r="L932" s="12">
        <v>41144</v>
      </c>
      <c r="M932">
        <f>+YEAR(TListado[[#This Row],[FECHA DE COMPRA]])</f>
        <v>2012</v>
      </c>
      <c r="N932" t="s">
        <v>5919</v>
      </c>
    </row>
    <row r="933" spans="1:14" x14ac:dyDescent="0.3">
      <c r="A933">
        <v>930</v>
      </c>
      <c r="B933">
        <v>14</v>
      </c>
      <c r="C933" t="s">
        <v>1587</v>
      </c>
      <c r="D933" t="s">
        <v>4139</v>
      </c>
      <c r="E933">
        <v>1190003281</v>
      </c>
      <c r="F933" t="s">
        <v>3321</v>
      </c>
      <c r="G933" t="s">
        <v>1588</v>
      </c>
      <c r="H933" t="s">
        <v>1589</v>
      </c>
      <c r="I933" t="s">
        <v>3531</v>
      </c>
      <c r="J933" t="s">
        <v>5291</v>
      </c>
      <c r="K933">
        <v>9609</v>
      </c>
      <c r="L933" s="12">
        <v>40744</v>
      </c>
      <c r="M933">
        <f>+YEAR(TListado[[#This Row],[FECHA DE COMPRA]])</f>
        <v>2011</v>
      </c>
      <c r="N933" t="s">
        <v>5919</v>
      </c>
    </row>
    <row r="934" spans="1:14" x14ac:dyDescent="0.3">
      <c r="A934">
        <v>931</v>
      </c>
      <c r="B934">
        <v>14</v>
      </c>
      <c r="C934" t="s">
        <v>1587</v>
      </c>
      <c r="D934" t="s">
        <v>4139</v>
      </c>
      <c r="E934" t="s">
        <v>4140</v>
      </c>
      <c r="F934" t="s">
        <v>4141</v>
      </c>
      <c r="G934" t="s">
        <v>1588</v>
      </c>
      <c r="H934" t="s">
        <v>1589</v>
      </c>
      <c r="I934" t="s">
        <v>3531</v>
      </c>
      <c r="J934" t="s">
        <v>4142</v>
      </c>
      <c r="K934">
        <v>9609</v>
      </c>
      <c r="L934" s="12">
        <v>40744</v>
      </c>
      <c r="M934">
        <f>+YEAR(TListado[[#This Row],[FECHA DE COMPRA]])</f>
        <v>2011</v>
      </c>
      <c r="N934" t="s">
        <v>5919</v>
      </c>
    </row>
    <row r="935" spans="1:14" x14ac:dyDescent="0.3">
      <c r="A935">
        <v>932</v>
      </c>
      <c r="B935">
        <v>14</v>
      </c>
      <c r="C935" t="s">
        <v>1587</v>
      </c>
      <c r="D935" t="s">
        <v>3989</v>
      </c>
      <c r="E935" t="s">
        <v>4072</v>
      </c>
      <c r="F935" t="s">
        <v>4073</v>
      </c>
      <c r="G935" t="s">
        <v>1588</v>
      </c>
      <c r="H935" t="s">
        <v>1589</v>
      </c>
      <c r="I935" t="s">
        <v>3531</v>
      </c>
      <c r="J935" t="s">
        <v>4074</v>
      </c>
      <c r="K935">
        <v>9609</v>
      </c>
      <c r="L935" s="12">
        <v>40744</v>
      </c>
      <c r="M935">
        <f>+YEAR(TListado[[#This Row],[FECHA DE COMPRA]])</f>
        <v>2011</v>
      </c>
      <c r="N935" t="s">
        <v>5919</v>
      </c>
    </row>
    <row r="936" spans="1:14" x14ac:dyDescent="0.3">
      <c r="A936">
        <v>933</v>
      </c>
      <c r="B936">
        <v>14</v>
      </c>
      <c r="C936" t="s">
        <v>1587</v>
      </c>
      <c r="D936" t="s">
        <v>3989</v>
      </c>
      <c r="E936" t="s">
        <v>3990</v>
      </c>
      <c r="F936" t="s">
        <v>3991</v>
      </c>
      <c r="G936" t="s">
        <v>1588</v>
      </c>
      <c r="H936" t="s">
        <v>1589</v>
      </c>
      <c r="I936" t="s">
        <v>3531</v>
      </c>
      <c r="J936" t="s">
        <v>3992</v>
      </c>
      <c r="K936">
        <v>9609</v>
      </c>
      <c r="L936" s="12">
        <v>40744</v>
      </c>
      <c r="M936">
        <f>+YEAR(TListado[[#This Row],[FECHA DE COMPRA]])</f>
        <v>2011</v>
      </c>
      <c r="N936" t="s">
        <v>5919</v>
      </c>
    </row>
    <row r="937" spans="1:14" x14ac:dyDescent="0.3">
      <c r="A937">
        <v>934</v>
      </c>
      <c r="B937">
        <v>14</v>
      </c>
      <c r="C937" t="s">
        <v>1587</v>
      </c>
      <c r="D937" t="s">
        <v>4598</v>
      </c>
      <c r="E937" t="s">
        <v>4723</v>
      </c>
      <c r="F937" t="s">
        <v>4724</v>
      </c>
      <c r="G937" t="s">
        <v>1588</v>
      </c>
      <c r="H937" t="s">
        <v>1589</v>
      </c>
      <c r="I937" t="s">
        <v>3531</v>
      </c>
      <c r="J937" t="s">
        <v>4725</v>
      </c>
      <c r="K937">
        <v>9609</v>
      </c>
      <c r="L937" s="12">
        <v>40744</v>
      </c>
      <c r="M937">
        <f>+YEAR(TListado[[#This Row],[FECHA DE COMPRA]])</f>
        <v>2011</v>
      </c>
      <c r="N937" t="s">
        <v>5919</v>
      </c>
    </row>
    <row r="938" spans="1:14" x14ac:dyDescent="0.3">
      <c r="A938">
        <v>935</v>
      </c>
      <c r="B938">
        <v>14</v>
      </c>
      <c r="C938" t="s">
        <v>1587</v>
      </c>
      <c r="D938" t="s">
        <v>4598</v>
      </c>
      <c r="E938" t="s">
        <v>4599</v>
      </c>
      <c r="F938" t="s">
        <v>4600</v>
      </c>
      <c r="G938" t="s">
        <v>1588</v>
      </c>
      <c r="H938" t="s">
        <v>1589</v>
      </c>
      <c r="I938" t="s">
        <v>3531</v>
      </c>
      <c r="J938" t="s">
        <v>4601</v>
      </c>
      <c r="K938">
        <v>9609</v>
      </c>
      <c r="L938" s="12">
        <v>40744</v>
      </c>
      <c r="M938">
        <f>+YEAR(TListado[[#This Row],[FECHA DE COMPRA]])</f>
        <v>2011</v>
      </c>
      <c r="N938" t="s">
        <v>5919</v>
      </c>
    </row>
    <row r="939" spans="1:14" x14ac:dyDescent="0.3">
      <c r="A939">
        <v>936</v>
      </c>
      <c r="B939">
        <v>14</v>
      </c>
      <c r="C939" t="s">
        <v>1587</v>
      </c>
      <c r="D939" t="s">
        <v>4651</v>
      </c>
      <c r="E939" t="s">
        <v>4670</v>
      </c>
      <c r="F939" t="s">
        <v>4671</v>
      </c>
      <c r="G939" t="s">
        <v>1588</v>
      </c>
      <c r="H939" t="s">
        <v>1589</v>
      </c>
      <c r="I939" t="s">
        <v>3531</v>
      </c>
      <c r="J939" t="s">
        <v>4672</v>
      </c>
      <c r="K939">
        <v>9609</v>
      </c>
      <c r="L939" s="12">
        <v>40744</v>
      </c>
      <c r="M939">
        <f>+YEAR(TListado[[#This Row],[FECHA DE COMPRA]])</f>
        <v>2011</v>
      </c>
      <c r="N939" t="s">
        <v>5919</v>
      </c>
    </row>
    <row r="940" spans="1:14" x14ac:dyDescent="0.3">
      <c r="A940">
        <v>937</v>
      </c>
      <c r="B940">
        <v>14</v>
      </c>
      <c r="C940" t="s">
        <v>1587</v>
      </c>
      <c r="D940" t="s">
        <v>4651</v>
      </c>
      <c r="E940" t="s">
        <v>4652</v>
      </c>
      <c r="F940" t="s">
        <v>4653</v>
      </c>
      <c r="G940" t="s">
        <v>1588</v>
      </c>
      <c r="H940" t="s">
        <v>1589</v>
      </c>
      <c r="I940" t="s">
        <v>3531</v>
      </c>
      <c r="J940" t="s">
        <v>4654</v>
      </c>
      <c r="K940">
        <v>9609</v>
      </c>
      <c r="L940" s="12">
        <v>40744</v>
      </c>
      <c r="M940">
        <f>+YEAR(TListado[[#This Row],[FECHA DE COMPRA]])</f>
        <v>2011</v>
      </c>
      <c r="N940" t="s">
        <v>5919</v>
      </c>
    </row>
    <row r="941" spans="1:14" x14ac:dyDescent="0.3">
      <c r="A941">
        <v>938</v>
      </c>
      <c r="B941">
        <v>14</v>
      </c>
      <c r="C941" t="s">
        <v>1587</v>
      </c>
      <c r="D941" t="s">
        <v>4382</v>
      </c>
      <c r="E941" t="s">
        <v>4383</v>
      </c>
      <c r="F941" t="s">
        <v>4384</v>
      </c>
      <c r="G941" t="s">
        <v>1588</v>
      </c>
      <c r="H941" t="s">
        <v>1589</v>
      </c>
      <c r="I941" t="s">
        <v>3531</v>
      </c>
      <c r="J941" t="s">
        <v>4385</v>
      </c>
      <c r="K941">
        <v>9609</v>
      </c>
      <c r="L941" s="12">
        <v>40744</v>
      </c>
      <c r="M941">
        <f>+YEAR(TListado[[#This Row],[FECHA DE COMPRA]])</f>
        <v>2011</v>
      </c>
      <c r="N941" t="s">
        <v>5919</v>
      </c>
    </row>
    <row r="942" spans="1:14" x14ac:dyDescent="0.3">
      <c r="A942">
        <v>939</v>
      </c>
      <c r="B942">
        <v>14</v>
      </c>
      <c r="C942" t="s">
        <v>1587</v>
      </c>
      <c r="D942" t="s">
        <v>4382</v>
      </c>
      <c r="E942" t="s">
        <v>5320</v>
      </c>
      <c r="F942" t="s">
        <v>5321</v>
      </c>
      <c r="G942" t="s">
        <v>1588</v>
      </c>
      <c r="H942" t="s">
        <v>1589</v>
      </c>
      <c r="I942" t="s">
        <v>3531</v>
      </c>
      <c r="J942" t="s">
        <v>5322</v>
      </c>
      <c r="K942">
        <v>9609</v>
      </c>
      <c r="L942" s="12">
        <v>40744</v>
      </c>
      <c r="M942">
        <f>+YEAR(TListado[[#This Row],[FECHA DE COMPRA]])</f>
        <v>2011</v>
      </c>
      <c r="N942" t="s">
        <v>5919</v>
      </c>
    </row>
    <row r="943" spans="1:14" x14ac:dyDescent="0.3">
      <c r="A943">
        <v>940</v>
      </c>
      <c r="B943">
        <v>14</v>
      </c>
      <c r="C943" t="s">
        <v>1587</v>
      </c>
      <c r="D943" t="s">
        <v>5164</v>
      </c>
      <c r="E943" t="s">
        <v>5165</v>
      </c>
      <c r="F943" t="s">
        <v>5166</v>
      </c>
      <c r="G943" t="s">
        <v>1588</v>
      </c>
      <c r="H943" t="s">
        <v>1589</v>
      </c>
      <c r="I943" t="s">
        <v>3531</v>
      </c>
      <c r="J943" t="s">
        <v>5167</v>
      </c>
      <c r="K943">
        <v>9609</v>
      </c>
      <c r="L943" s="12">
        <v>40744</v>
      </c>
      <c r="M943">
        <f>+YEAR(TListado[[#This Row],[FECHA DE COMPRA]])</f>
        <v>2011</v>
      </c>
      <c r="N943" t="s">
        <v>5919</v>
      </c>
    </row>
    <row r="944" spans="1:14" x14ac:dyDescent="0.3">
      <c r="A944">
        <v>941</v>
      </c>
      <c r="B944">
        <v>14</v>
      </c>
      <c r="C944" t="s">
        <v>1587</v>
      </c>
      <c r="D944" t="s">
        <v>5164</v>
      </c>
      <c r="E944" t="s">
        <v>5616</v>
      </c>
      <c r="F944" t="s">
        <v>5617</v>
      </c>
      <c r="G944" t="s">
        <v>1588</v>
      </c>
      <c r="H944" t="s">
        <v>1589</v>
      </c>
      <c r="I944" t="s">
        <v>4424</v>
      </c>
      <c r="J944" t="s">
        <v>5618</v>
      </c>
      <c r="K944">
        <v>12556</v>
      </c>
      <c r="L944" s="12">
        <v>41144</v>
      </c>
      <c r="M944">
        <f>+YEAR(TListado[[#This Row],[FECHA DE COMPRA]])</f>
        <v>2012</v>
      </c>
      <c r="N944" t="s">
        <v>5919</v>
      </c>
    </row>
    <row r="945" spans="1:14" x14ac:dyDescent="0.3">
      <c r="A945">
        <v>942</v>
      </c>
      <c r="B945">
        <v>14</v>
      </c>
      <c r="C945" t="s">
        <v>1587</v>
      </c>
      <c r="D945" t="s">
        <v>4213</v>
      </c>
      <c r="E945" t="s">
        <v>4214</v>
      </c>
      <c r="F945" t="s">
        <v>4215</v>
      </c>
      <c r="G945" t="s">
        <v>1588</v>
      </c>
      <c r="H945" t="s">
        <v>1589</v>
      </c>
      <c r="I945" t="s">
        <v>3531</v>
      </c>
      <c r="J945" t="s">
        <v>4216</v>
      </c>
      <c r="K945">
        <v>9609</v>
      </c>
      <c r="L945" s="12">
        <v>40744</v>
      </c>
      <c r="M945">
        <f>+YEAR(TListado[[#This Row],[FECHA DE COMPRA]])</f>
        <v>2011</v>
      </c>
      <c r="N945" t="s">
        <v>5919</v>
      </c>
    </row>
    <row r="946" spans="1:14" x14ac:dyDescent="0.3">
      <c r="A946">
        <v>943</v>
      </c>
      <c r="B946">
        <v>14</v>
      </c>
      <c r="C946" t="s">
        <v>1587</v>
      </c>
      <c r="D946" t="s">
        <v>4810</v>
      </c>
      <c r="E946" t="s">
        <v>4811</v>
      </c>
      <c r="F946" t="s">
        <v>4812</v>
      </c>
      <c r="G946" t="s">
        <v>1588</v>
      </c>
      <c r="H946" t="s">
        <v>1589</v>
      </c>
      <c r="I946" t="s">
        <v>3531</v>
      </c>
      <c r="J946" t="s">
        <v>4813</v>
      </c>
      <c r="K946">
        <v>9609</v>
      </c>
      <c r="L946" s="12">
        <v>40744</v>
      </c>
      <c r="M946">
        <f>+YEAR(TListado[[#This Row],[FECHA DE COMPRA]])</f>
        <v>2011</v>
      </c>
      <c r="N946" t="s">
        <v>5919</v>
      </c>
    </row>
    <row r="947" spans="1:14" x14ac:dyDescent="0.3">
      <c r="A947">
        <v>944</v>
      </c>
      <c r="B947">
        <v>14</v>
      </c>
      <c r="C947" t="s">
        <v>1587</v>
      </c>
      <c r="D947" t="s">
        <v>4810</v>
      </c>
      <c r="E947" t="s">
        <v>5589</v>
      </c>
      <c r="F947" t="s">
        <v>5590</v>
      </c>
      <c r="G947" t="s">
        <v>1588</v>
      </c>
      <c r="H947" t="s">
        <v>1589</v>
      </c>
      <c r="I947" t="s">
        <v>4424</v>
      </c>
      <c r="J947" t="s">
        <v>5591</v>
      </c>
      <c r="K947">
        <v>9609</v>
      </c>
      <c r="L947" s="12">
        <v>40744</v>
      </c>
      <c r="M947">
        <f>+YEAR(TListado[[#This Row],[FECHA DE COMPRA]])</f>
        <v>2011</v>
      </c>
      <c r="N947" t="s">
        <v>5919</v>
      </c>
    </row>
    <row r="948" spans="1:14" x14ac:dyDescent="0.3">
      <c r="A948">
        <v>945</v>
      </c>
      <c r="B948">
        <v>14</v>
      </c>
      <c r="C948" t="s">
        <v>1587</v>
      </c>
      <c r="D948" t="s">
        <v>4337</v>
      </c>
      <c r="E948">
        <v>1190003136</v>
      </c>
      <c r="F948" t="s">
        <v>3321</v>
      </c>
      <c r="G948" t="s">
        <v>1588</v>
      </c>
      <c r="H948" t="s">
        <v>1589</v>
      </c>
      <c r="I948" t="s">
        <v>3531</v>
      </c>
      <c r="J948" t="s">
        <v>4338</v>
      </c>
      <c r="K948">
        <v>9609</v>
      </c>
      <c r="L948" s="12">
        <v>40744</v>
      </c>
      <c r="M948">
        <f>+YEAR(TListado[[#This Row],[FECHA DE COMPRA]])</f>
        <v>2011</v>
      </c>
      <c r="N948" t="s">
        <v>5919</v>
      </c>
    </row>
    <row r="949" spans="1:14" x14ac:dyDescent="0.3">
      <c r="A949">
        <v>946</v>
      </c>
      <c r="B949">
        <v>14</v>
      </c>
      <c r="C949" t="s">
        <v>1587</v>
      </c>
      <c r="D949" t="s">
        <v>4337</v>
      </c>
      <c r="E949" t="s">
        <v>5482</v>
      </c>
      <c r="F949" t="s">
        <v>5483</v>
      </c>
      <c r="G949" t="s">
        <v>1588</v>
      </c>
      <c r="H949" t="s">
        <v>1589</v>
      </c>
      <c r="I949" t="s">
        <v>4424</v>
      </c>
      <c r="J949" t="s">
        <v>5484</v>
      </c>
      <c r="K949">
        <v>9609</v>
      </c>
      <c r="L949" s="12">
        <v>40744</v>
      </c>
      <c r="M949">
        <f>+YEAR(TListado[[#This Row],[FECHA DE COMPRA]])</f>
        <v>2011</v>
      </c>
      <c r="N949" t="s">
        <v>5919</v>
      </c>
    </row>
    <row r="950" spans="1:14" x14ac:dyDescent="0.3">
      <c r="A950">
        <v>947</v>
      </c>
      <c r="B950">
        <v>14</v>
      </c>
      <c r="C950" t="s">
        <v>1587</v>
      </c>
      <c r="D950" t="s">
        <v>5763</v>
      </c>
      <c r="E950" t="s">
        <v>2970</v>
      </c>
      <c r="F950" t="s">
        <v>2971</v>
      </c>
      <c r="G950" t="s">
        <v>1588</v>
      </c>
      <c r="H950" t="s">
        <v>1589</v>
      </c>
      <c r="I950" t="s">
        <v>1592</v>
      </c>
      <c r="J950" t="s">
        <v>1599</v>
      </c>
      <c r="K950">
        <v>14947</v>
      </c>
      <c r="L950" s="12">
        <v>41719</v>
      </c>
      <c r="M950">
        <f>+YEAR(TListado[[#This Row],[FECHA DE COMPRA]])</f>
        <v>2014</v>
      </c>
      <c r="N950" t="s">
        <v>5919</v>
      </c>
    </row>
    <row r="951" spans="1:14" x14ac:dyDescent="0.3">
      <c r="A951">
        <v>948</v>
      </c>
      <c r="B951">
        <v>14</v>
      </c>
      <c r="C951" t="s">
        <v>1587</v>
      </c>
      <c r="D951" t="s">
        <v>4191</v>
      </c>
      <c r="E951" t="s">
        <v>4192</v>
      </c>
      <c r="F951" t="s">
        <v>4193</v>
      </c>
      <c r="G951" t="s">
        <v>1588</v>
      </c>
      <c r="H951" t="s">
        <v>1589</v>
      </c>
      <c r="I951" t="s">
        <v>3531</v>
      </c>
      <c r="J951" t="s">
        <v>4194</v>
      </c>
      <c r="K951">
        <v>9609</v>
      </c>
      <c r="L951" s="12">
        <v>40744</v>
      </c>
      <c r="M951">
        <f>+YEAR(TListado[[#This Row],[FECHA DE COMPRA]])</f>
        <v>2011</v>
      </c>
      <c r="N951" t="s">
        <v>5919</v>
      </c>
    </row>
    <row r="952" spans="1:14" x14ac:dyDescent="0.3">
      <c r="A952">
        <v>949</v>
      </c>
      <c r="B952">
        <v>14</v>
      </c>
      <c r="C952" t="s">
        <v>1587</v>
      </c>
      <c r="D952" t="s">
        <v>5567</v>
      </c>
      <c r="E952" t="s">
        <v>5568</v>
      </c>
      <c r="F952" t="s">
        <v>5569</v>
      </c>
      <c r="G952" t="s">
        <v>1588</v>
      </c>
      <c r="H952" t="s">
        <v>1589</v>
      </c>
      <c r="I952" t="s">
        <v>4424</v>
      </c>
      <c r="J952" t="s">
        <v>5570</v>
      </c>
      <c r="K952">
        <v>9609</v>
      </c>
      <c r="L952" s="12">
        <v>40744</v>
      </c>
      <c r="M952">
        <f>+YEAR(TListado[[#This Row],[FECHA DE COMPRA]])</f>
        <v>2011</v>
      </c>
      <c r="N952" t="s">
        <v>5919</v>
      </c>
    </row>
    <row r="953" spans="1:14" x14ac:dyDescent="0.3">
      <c r="A953">
        <v>950</v>
      </c>
      <c r="B953">
        <v>14</v>
      </c>
      <c r="C953" t="s">
        <v>1587</v>
      </c>
      <c r="D953" t="s">
        <v>5567</v>
      </c>
      <c r="E953" t="s">
        <v>5609</v>
      </c>
      <c r="F953" t="s">
        <v>5610</v>
      </c>
      <c r="G953" t="s">
        <v>1588</v>
      </c>
      <c r="H953" t="s">
        <v>1589</v>
      </c>
      <c r="I953" t="s">
        <v>1592</v>
      </c>
      <c r="J953" t="s">
        <v>5611</v>
      </c>
      <c r="K953">
        <v>12556</v>
      </c>
      <c r="L953" s="12">
        <v>41144</v>
      </c>
      <c r="M953">
        <f>+YEAR(TListado[[#This Row],[FECHA DE COMPRA]])</f>
        <v>2012</v>
      </c>
      <c r="N953" t="s">
        <v>5919</v>
      </c>
    </row>
    <row r="954" spans="1:14" x14ac:dyDescent="0.3">
      <c r="A954">
        <v>951</v>
      </c>
      <c r="B954">
        <v>14</v>
      </c>
      <c r="C954" t="s">
        <v>1587</v>
      </c>
      <c r="D954" t="s">
        <v>4221</v>
      </c>
      <c r="E954" t="s">
        <v>4222</v>
      </c>
      <c r="F954" t="s">
        <v>4223</v>
      </c>
      <c r="G954" t="s">
        <v>1588</v>
      </c>
      <c r="H954" t="s">
        <v>1589</v>
      </c>
      <c r="I954" t="s">
        <v>3531</v>
      </c>
      <c r="J954" t="s">
        <v>4224</v>
      </c>
      <c r="K954">
        <v>9609</v>
      </c>
      <c r="L954" s="12">
        <v>40744</v>
      </c>
      <c r="M954">
        <f>+YEAR(TListado[[#This Row],[FECHA DE COMPRA]])</f>
        <v>2011</v>
      </c>
      <c r="N954" t="s">
        <v>5919</v>
      </c>
    </row>
    <row r="955" spans="1:14" x14ac:dyDescent="0.3">
      <c r="A955">
        <v>952</v>
      </c>
      <c r="B955">
        <v>14</v>
      </c>
      <c r="C955" t="s">
        <v>1587</v>
      </c>
      <c r="D955" t="s">
        <v>5764</v>
      </c>
      <c r="E955">
        <v>1150001382</v>
      </c>
      <c r="F955" t="s">
        <v>3321</v>
      </c>
      <c r="G955" t="s">
        <v>1588</v>
      </c>
      <c r="H955" t="s">
        <v>1589</v>
      </c>
      <c r="I955" t="s">
        <v>1596</v>
      </c>
      <c r="J955" t="s">
        <v>1600</v>
      </c>
      <c r="K955">
        <v>14947</v>
      </c>
      <c r="L955" s="12">
        <v>41719</v>
      </c>
      <c r="M955">
        <f>+YEAR(TListado[[#This Row],[FECHA DE COMPRA]])</f>
        <v>2014</v>
      </c>
      <c r="N955" t="s">
        <v>5919</v>
      </c>
    </row>
    <row r="956" spans="1:14" x14ac:dyDescent="0.3">
      <c r="A956">
        <v>953</v>
      </c>
      <c r="B956">
        <v>14</v>
      </c>
      <c r="C956" t="s">
        <v>1587</v>
      </c>
      <c r="D956" t="s">
        <v>4182</v>
      </c>
      <c r="E956" t="s">
        <v>4186</v>
      </c>
      <c r="F956" t="s">
        <v>4187</v>
      </c>
      <c r="G956" t="s">
        <v>1588</v>
      </c>
      <c r="H956" t="s">
        <v>1589</v>
      </c>
      <c r="I956" t="s">
        <v>3531</v>
      </c>
      <c r="J956" t="s">
        <v>4188</v>
      </c>
      <c r="K956">
        <v>9609</v>
      </c>
      <c r="L956" s="12">
        <v>40744</v>
      </c>
      <c r="M956">
        <f>+YEAR(TListado[[#This Row],[FECHA DE COMPRA]])</f>
        <v>2011</v>
      </c>
      <c r="N956" t="s">
        <v>5919</v>
      </c>
    </row>
    <row r="957" spans="1:14" x14ac:dyDescent="0.3">
      <c r="A957">
        <v>954</v>
      </c>
      <c r="B957">
        <v>14</v>
      </c>
      <c r="C957" t="s">
        <v>1587</v>
      </c>
      <c r="D957" t="s">
        <v>3679</v>
      </c>
      <c r="E957" t="s">
        <v>3680</v>
      </c>
      <c r="F957" t="s">
        <v>3681</v>
      </c>
      <c r="G957" t="s">
        <v>1588</v>
      </c>
      <c r="H957" t="s">
        <v>1589</v>
      </c>
      <c r="I957" t="s">
        <v>3531</v>
      </c>
      <c r="J957" t="s">
        <v>3682</v>
      </c>
      <c r="K957">
        <v>12556</v>
      </c>
      <c r="L957" s="12">
        <v>41144</v>
      </c>
      <c r="M957">
        <f>+YEAR(TListado[[#This Row],[FECHA DE COMPRA]])</f>
        <v>2012</v>
      </c>
      <c r="N957" t="s">
        <v>5919</v>
      </c>
    </row>
    <row r="958" spans="1:14" x14ac:dyDescent="0.3">
      <c r="A958">
        <v>955</v>
      </c>
      <c r="B958">
        <v>14</v>
      </c>
      <c r="C958" t="s">
        <v>1587</v>
      </c>
      <c r="D958" t="s">
        <v>3679</v>
      </c>
      <c r="E958" t="s">
        <v>5561</v>
      </c>
      <c r="F958" t="s">
        <v>5562</v>
      </c>
      <c r="G958" t="s">
        <v>1588</v>
      </c>
      <c r="H958" t="s">
        <v>1589</v>
      </c>
      <c r="I958" t="s">
        <v>4424</v>
      </c>
      <c r="J958" t="s">
        <v>5563</v>
      </c>
      <c r="K958">
        <v>9609</v>
      </c>
      <c r="L958" s="12">
        <v>40744</v>
      </c>
      <c r="M958">
        <f>+YEAR(TListado[[#This Row],[FECHA DE COMPRA]])</f>
        <v>2011</v>
      </c>
      <c r="N958" t="s">
        <v>5919</v>
      </c>
    </row>
    <row r="959" spans="1:14" x14ac:dyDescent="0.3">
      <c r="A959">
        <v>956</v>
      </c>
      <c r="B959">
        <v>14</v>
      </c>
      <c r="C959" t="s">
        <v>1587</v>
      </c>
      <c r="D959" t="s">
        <v>4195</v>
      </c>
      <c r="E959" t="s">
        <v>5443</v>
      </c>
      <c r="F959" t="s">
        <v>5444</v>
      </c>
      <c r="G959" t="s">
        <v>1588</v>
      </c>
      <c r="H959" t="s">
        <v>1589</v>
      </c>
      <c r="I959" t="s">
        <v>4424</v>
      </c>
      <c r="J959" t="s">
        <v>5445</v>
      </c>
      <c r="K959">
        <v>9609</v>
      </c>
      <c r="L959" s="12">
        <v>40744</v>
      </c>
      <c r="M959">
        <f>+YEAR(TListado[[#This Row],[FECHA DE COMPRA]])</f>
        <v>2011</v>
      </c>
      <c r="N959" t="s">
        <v>5919</v>
      </c>
    </row>
    <row r="960" spans="1:14" x14ac:dyDescent="0.3">
      <c r="A960">
        <v>957</v>
      </c>
      <c r="B960">
        <v>14</v>
      </c>
      <c r="C960" t="s">
        <v>1587</v>
      </c>
      <c r="D960" t="s">
        <v>3762</v>
      </c>
      <c r="E960" t="s">
        <v>3763</v>
      </c>
      <c r="F960" t="s">
        <v>3764</v>
      </c>
      <c r="G960" t="s">
        <v>1588</v>
      </c>
      <c r="H960" t="s">
        <v>1589</v>
      </c>
      <c r="I960" t="s">
        <v>3531</v>
      </c>
      <c r="J960" t="s">
        <v>3765</v>
      </c>
      <c r="K960">
        <v>12556</v>
      </c>
      <c r="L960" s="12">
        <v>41144</v>
      </c>
      <c r="M960">
        <f>+YEAR(TListado[[#This Row],[FECHA DE COMPRA]])</f>
        <v>2012</v>
      </c>
      <c r="N960" t="s">
        <v>5919</v>
      </c>
    </row>
    <row r="961" spans="1:14" x14ac:dyDescent="0.3">
      <c r="A961">
        <v>958</v>
      </c>
      <c r="B961">
        <v>14</v>
      </c>
      <c r="C961" t="s">
        <v>1587</v>
      </c>
      <c r="D961" t="s">
        <v>3762</v>
      </c>
      <c r="E961" t="s">
        <v>5450</v>
      </c>
      <c r="F961" t="s">
        <v>5451</v>
      </c>
      <c r="G961" t="s">
        <v>1588</v>
      </c>
      <c r="H961" t="s">
        <v>1589</v>
      </c>
      <c r="I961" t="s">
        <v>4424</v>
      </c>
      <c r="J961" t="s">
        <v>5452</v>
      </c>
      <c r="K961">
        <v>9609</v>
      </c>
      <c r="L961" s="12">
        <v>40744</v>
      </c>
      <c r="M961">
        <f>+YEAR(TListado[[#This Row],[FECHA DE COMPRA]])</f>
        <v>2011</v>
      </c>
      <c r="N961" t="s">
        <v>5919</v>
      </c>
    </row>
    <row r="962" spans="1:14" x14ac:dyDescent="0.3">
      <c r="A962">
        <v>959</v>
      </c>
      <c r="B962">
        <v>14</v>
      </c>
      <c r="C962" t="s">
        <v>1587</v>
      </c>
      <c r="D962" t="s">
        <v>3396</v>
      </c>
      <c r="E962" t="s">
        <v>5084</v>
      </c>
      <c r="F962" t="s">
        <v>5085</v>
      </c>
      <c r="G962" t="s">
        <v>1588</v>
      </c>
      <c r="H962" t="s">
        <v>1589</v>
      </c>
      <c r="I962" t="s">
        <v>3531</v>
      </c>
      <c r="J962" t="s">
        <v>5086</v>
      </c>
      <c r="K962">
        <v>9609</v>
      </c>
      <c r="L962" s="12">
        <v>40744</v>
      </c>
      <c r="M962">
        <f>+YEAR(TListado[[#This Row],[FECHA DE COMPRA]])</f>
        <v>2011</v>
      </c>
      <c r="N962" t="s">
        <v>5919</v>
      </c>
    </row>
    <row r="963" spans="1:14" x14ac:dyDescent="0.3">
      <c r="A963">
        <v>960</v>
      </c>
      <c r="B963">
        <v>14</v>
      </c>
      <c r="C963" t="s">
        <v>1587</v>
      </c>
      <c r="D963" t="s">
        <v>3396</v>
      </c>
      <c r="E963" t="s">
        <v>3397</v>
      </c>
      <c r="F963" t="s">
        <v>3398</v>
      </c>
      <c r="G963" t="s">
        <v>1588</v>
      </c>
      <c r="H963" t="s">
        <v>1589</v>
      </c>
      <c r="I963" t="s">
        <v>1592</v>
      </c>
      <c r="J963" t="s">
        <v>3399</v>
      </c>
      <c r="K963">
        <v>12966</v>
      </c>
      <c r="L963" s="12">
        <v>41526</v>
      </c>
      <c r="M963">
        <f>+YEAR(TListado[[#This Row],[FECHA DE COMPRA]])</f>
        <v>2013</v>
      </c>
      <c r="N963" t="s">
        <v>5919</v>
      </c>
    </row>
    <row r="964" spans="1:14" x14ac:dyDescent="0.3">
      <c r="A964">
        <v>961</v>
      </c>
      <c r="B964">
        <v>14</v>
      </c>
      <c r="C964" t="s">
        <v>1587</v>
      </c>
      <c r="D964" t="s">
        <v>5389</v>
      </c>
      <c r="E964" t="s">
        <v>5390</v>
      </c>
      <c r="F964" t="s">
        <v>5391</v>
      </c>
      <c r="G964" t="s">
        <v>1588</v>
      </c>
      <c r="H964" t="s">
        <v>1589</v>
      </c>
      <c r="I964" t="s">
        <v>3531</v>
      </c>
      <c r="J964" t="s">
        <v>5392</v>
      </c>
      <c r="K964">
        <v>9609</v>
      </c>
      <c r="L964" s="12">
        <v>40744</v>
      </c>
      <c r="M964">
        <f>+YEAR(TListado[[#This Row],[FECHA DE COMPRA]])</f>
        <v>2011</v>
      </c>
      <c r="N964" t="s">
        <v>5919</v>
      </c>
    </row>
    <row r="965" spans="1:14" x14ac:dyDescent="0.3">
      <c r="A965">
        <v>962</v>
      </c>
      <c r="B965">
        <v>14</v>
      </c>
      <c r="C965" t="s">
        <v>1587</v>
      </c>
      <c r="D965" t="s">
        <v>4461</v>
      </c>
      <c r="E965" t="s">
        <v>4462</v>
      </c>
      <c r="F965" t="s">
        <v>4463</v>
      </c>
      <c r="G965" t="s">
        <v>1588</v>
      </c>
      <c r="H965" t="s">
        <v>1589</v>
      </c>
      <c r="I965" t="s">
        <v>3531</v>
      </c>
      <c r="J965" t="s">
        <v>4464</v>
      </c>
      <c r="K965">
        <v>9609</v>
      </c>
      <c r="L965" s="12">
        <v>40744</v>
      </c>
      <c r="M965">
        <f>+YEAR(TListado[[#This Row],[FECHA DE COMPRA]])</f>
        <v>2011</v>
      </c>
      <c r="N965" t="s">
        <v>5919</v>
      </c>
    </row>
    <row r="966" spans="1:14" x14ac:dyDescent="0.3">
      <c r="A966">
        <v>963</v>
      </c>
      <c r="B966">
        <v>14</v>
      </c>
      <c r="C966" t="s">
        <v>1587</v>
      </c>
      <c r="D966" t="s">
        <v>4098</v>
      </c>
      <c r="E966" t="s">
        <v>4099</v>
      </c>
      <c r="F966" t="s">
        <v>4100</v>
      </c>
      <c r="G966" t="s">
        <v>1588</v>
      </c>
      <c r="H966" t="s">
        <v>1589</v>
      </c>
      <c r="I966" t="s">
        <v>3531</v>
      </c>
      <c r="J966" t="s">
        <v>4101</v>
      </c>
      <c r="K966">
        <v>9609</v>
      </c>
      <c r="L966" s="12">
        <v>40744</v>
      </c>
      <c r="M966">
        <f>+YEAR(TListado[[#This Row],[FECHA DE COMPRA]])</f>
        <v>2011</v>
      </c>
      <c r="N966" t="s">
        <v>5919</v>
      </c>
    </row>
    <row r="967" spans="1:14" x14ac:dyDescent="0.3">
      <c r="A967">
        <v>964</v>
      </c>
      <c r="B967">
        <v>14</v>
      </c>
      <c r="C967" t="s">
        <v>1587</v>
      </c>
      <c r="D967" t="s">
        <v>4275</v>
      </c>
      <c r="E967" t="s">
        <v>4276</v>
      </c>
      <c r="F967" t="s">
        <v>3321</v>
      </c>
      <c r="G967" t="s">
        <v>1588</v>
      </c>
      <c r="H967" t="s">
        <v>1589</v>
      </c>
      <c r="I967" t="s">
        <v>3531</v>
      </c>
      <c r="J967" t="s">
        <v>4277</v>
      </c>
      <c r="K967">
        <v>9609</v>
      </c>
      <c r="L967" s="12">
        <v>40744</v>
      </c>
      <c r="M967">
        <f>+YEAR(TListado[[#This Row],[FECHA DE COMPRA]])</f>
        <v>2011</v>
      </c>
      <c r="N967" t="s">
        <v>5919</v>
      </c>
    </row>
    <row r="968" spans="1:14" x14ac:dyDescent="0.3">
      <c r="A968">
        <v>965</v>
      </c>
      <c r="B968">
        <v>14</v>
      </c>
      <c r="C968" t="s">
        <v>1587</v>
      </c>
      <c r="D968" t="s">
        <v>4128</v>
      </c>
      <c r="E968" t="s">
        <v>4129</v>
      </c>
      <c r="F968" t="s">
        <v>4130</v>
      </c>
      <c r="G968" t="s">
        <v>1588</v>
      </c>
      <c r="H968" t="s">
        <v>1589</v>
      </c>
      <c r="I968" t="s">
        <v>3531</v>
      </c>
      <c r="J968" t="s">
        <v>4131</v>
      </c>
      <c r="K968">
        <v>9609</v>
      </c>
      <c r="L968" s="12">
        <v>40744</v>
      </c>
      <c r="M968">
        <f>+YEAR(TListado[[#This Row],[FECHA DE COMPRA]])</f>
        <v>2011</v>
      </c>
      <c r="N968" t="s">
        <v>5919</v>
      </c>
    </row>
    <row r="969" spans="1:14" x14ac:dyDescent="0.3">
      <c r="A969">
        <v>966</v>
      </c>
      <c r="B969">
        <v>14</v>
      </c>
      <c r="C969" t="s">
        <v>1587</v>
      </c>
      <c r="D969" t="s">
        <v>5308</v>
      </c>
      <c r="E969" t="s">
        <v>5309</v>
      </c>
      <c r="F969" t="s">
        <v>5310</v>
      </c>
      <c r="G969" t="s">
        <v>1588</v>
      </c>
      <c r="H969" t="s">
        <v>1589</v>
      </c>
      <c r="I969" t="s">
        <v>3531</v>
      </c>
      <c r="J969" t="s">
        <v>5311</v>
      </c>
      <c r="K969">
        <v>9609</v>
      </c>
      <c r="L969" s="12">
        <v>40744</v>
      </c>
      <c r="M969">
        <f>+YEAR(TListado[[#This Row],[FECHA DE COMPRA]])</f>
        <v>2011</v>
      </c>
      <c r="N969" t="s">
        <v>5919</v>
      </c>
    </row>
    <row r="970" spans="1:14" x14ac:dyDescent="0.3">
      <c r="A970">
        <v>967</v>
      </c>
      <c r="B970">
        <v>14</v>
      </c>
      <c r="C970" t="s">
        <v>1587</v>
      </c>
      <c r="D970" t="s">
        <v>5380</v>
      </c>
      <c r="E970" t="s">
        <v>5381</v>
      </c>
      <c r="F970" t="s">
        <v>5382</v>
      </c>
      <c r="G970" t="s">
        <v>1588</v>
      </c>
      <c r="H970" t="s">
        <v>1589</v>
      </c>
      <c r="I970" t="s">
        <v>3531</v>
      </c>
      <c r="J970" t="s">
        <v>5383</v>
      </c>
      <c r="K970">
        <v>9609</v>
      </c>
      <c r="L970" s="12">
        <v>40744</v>
      </c>
      <c r="M970">
        <f>+YEAR(TListado[[#This Row],[FECHA DE COMPRA]])</f>
        <v>2011</v>
      </c>
      <c r="N970" t="s">
        <v>5919</v>
      </c>
    </row>
    <row r="971" spans="1:14" x14ac:dyDescent="0.3">
      <c r="A971">
        <v>968</v>
      </c>
      <c r="B971">
        <v>14</v>
      </c>
      <c r="C971" t="s">
        <v>1587</v>
      </c>
      <c r="D971" t="s">
        <v>4827</v>
      </c>
      <c r="E971">
        <v>1190003276</v>
      </c>
      <c r="F971" t="s">
        <v>3321</v>
      </c>
      <c r="G971" t="s">
        <v>1588</v>
      </c>
      <c r="H971" t="s">
        <v>1589</v>
      </c>
      <c r="I971" t="s">
        <v>3531</v>
      </c>
      <c r="J971" t="s">
        <v>4828</v>
      </c>
      <c r="K971">
        <v>9609</v>
      </c>
      <c r="L971" s="12">
        <v>40744</v>
      </c>
      <c r="M971">
        <f>+YEAR(TListado[[#This Row],[FECHA DE COMPRA]])</f>
        <v>2011</v>
      </c>
      <c r="N971" t="s">
        <v>5919</v>
      </c>
    </row>
    <row r="972" spans="1:14" x14ac:dyDescent="0.3">
      <c r="A972">
        <v>969</v>
      </c>
      <c r="B972">
        <v>14</v>
      </c>
      <c r="C972" t="s">
        <v>1587</v>
      </c>
      <c r="D972" t="s">
        <v>5266</v>
      </c>
      <c r="E972">
        <v>1190003216</v>
      </c>
      <c r="F972" t="s">
        <v>3321</v>
      </c>
      <c r="G972" t="s">
        <v>1588</v>
      </c>
      <c r="H972" t="s">
        <v>1589</v>
      </c>
      <c r="I972" t="s">
        <v>3531</v>
      </c>
      <c r="J972" t="s">
        <v>5267</v>
      </c>
      <c r="K972">
        <v>9609</v>
      </c>
      <c r="L972" s="12">
        <v>40744</v>
      </c>
      <c r="M972">
        <f>+YEAR(TListado[[#This Row],[FECHA DE COMPRA]])</f>
        <v>2011</v>
      </c>
      <c r="N972" t="s">
        <v>5919</v>
      </c>
    </row>
    <row r="973" spans="1:14" x14ac:dyDescent="0.3">
      <c r="A973">
        <v>970</v>
      </c>
      <c r="B973">
        <v>14</v>
      </c>
      <c r="C973" t="s">
        <v>1587</v>
      </c>
      <c r="D973" t="s">
        <v>5217</v>
      </c>
      <c r="E973">
        <v>1190003268</v>
      </c>
      <c r="F973" t="s">
        <v>3321</v>
      </c>
      <c r="G973" t="s">
        <v>1588</v>
      </c>
      <c r="H973" t="s">
        <v>1589</v>
      </c>
      <c r="I973" t="s">
        <v>3531</v>
      </c>
      <c r="J973" t="s">
        <v>5218</v>
      </c>
      <c r="K973">
        <v>9609</v>
      </c>
      <c r="L973" s="12">
        <v>40744</v>
      </c>
      <c r="M973">
        <f>+YEAR(TListado[[#This Row],[FECHA DE COMPRA]])</f>
        <v>2011</v>
      </c>
      <c r="N973" t="s">
        <v>5919</v>
      </c>
    </row>
    <row r="974" spans="1:14" x14ac:dyDescent="0.3">
      <c r="A974">
        <v>971</v>
      </c>
      <c r="B974">
        <v>14</v>
      </c>
      <c r="C974" t="s">
        <v>1587</v>
      </c>
      <c r="D974" t="s">
        <v>4044</v>
      </c>
      <c r="E974" t="s">
        <v>4045</v>
      </c>
      <c r="F974" t="s">
        <v>4046</v>
      </c>
      <c r="G974" t="s">
        <v>1588</v>
      </c>
      <c r="H974" t="s">
        <v>1589</v>
      </c>
      <c r="I974" t="s">
        <v>3531</v>
      </c>
      <c r="J974" t="s">
        <v>4047</v>
      </c>
      <c r="K974">
        <v>9609</v>
      </c>
      <c r="L974" s="12">
        <v>40744</v>
      </c>
      <c r="M974">
        <f>+YEAR(TListado[[#This Row],[FECHA DE COMPRA]])</f>
        <v>2011</v>
      </c>
      <c r="N974" t="s">
        <v>5919</v>
      </c>
    </row>
    <row r="975" spans="1:14" x14ac:dyDescent="0.3">
      <c r="A975">
        <v>972</v>
      </c>
      <c r="B975">
        <v>14</v>
      </c>
      <c r="C975" t="s">
        <v>1587</v>
      </c>
      <c r="D975" t="s">
        <v>5041</v>
      </c>
      <c r="E975" t="s">
        <v>5042</v>
      </c>
      <c r="F975" t="s">
        <v>5043</v>
      </c>
      <c r="G975" t="s">
        <v>1588</v>
      </c>
      <c r="H975" t="s">
        <v>1589</v>
      </c>
      <c r="I975" t="s">
        <v>3531</v>
      </c>
      <c r="J975" t="s">
        <v>5044</v>
      </c>
      <c r="K975">
        <v>9609</v>
      </c>
      <c r="L975" s="12">
        <v>40744</v>
      </c>
      <c r="M975">
        <f>+YEAR(TListado[[#This Row],[FECHA DE COMPRA]])</f>
        <v>2011</v>
      </c>
      <c r="N975" t="s">
        <v>5919</v>
      </c>
    </row>
    <row r="976" spans="1:14" x14ac:dyDescent="0.3">
      <c r="A976">
        <v>973</v>
      </c>
      <c r="B976">
        <v>14</v>
      </c>
      <c r="C976" t="s">
        <v>1587</v>
      </c>
      <c r="D976" t="s">
        <v>3576</v>
      </c>
      <c r="E976" t="s">
        <v>5263</v>
      </c>
      <c r="F976" t="s">
        <v>5264</v>
      </c>
      <c r="G976" t="s">
        <v>1588</v>
      </c>
      <c r="H976" t="s">
        <v>1589</v>
      </c>
      <c r="I976" t="s">
        <v>3531</v>
      </c>
      <c r="J976" t="s">
        <v>5265</v>
      </c>
      <c r="K976">
        <v>9609</v>
      </c>
      <c r="L976" s="12">
        <v>40744</v>
      </c>
      <c r="M976">
        <f>+YEAR(TListado[[#This Row],[FECHA DE COMPRA]])</f>
        <v>2011</v>
      </c>
      <c r="N976" t="s">
        <v>5919</v>
      </c>
    </row>
    <row r="977" spans="1:14" x14ac:dyDescent="0.3">
      <c r="A977">
        <v>974</v>
      </c>
      <c r="B977">
        <v>14</v>
      </c>
      <c r="C977" t="s">
        <v>1587</v>
      </c>
      <c r="D977" t="s">
        <v>3576</v>
      </c>
      <c r="E977" t="s">
        <v>3577</v>
      </c>
      <c r="F977" t="s">
        <v>3578</v>
      </c>
      <c r="G977" t="s">
        <v>1588</v>
      </c>
      <c r="H977" t="s">
        <v>1589</v>
      </c>
      <c r="I977" t="s">
        <v>3548</v>
      </c>
      <c r="J977" t="s">
        <v>3579</v>
      </c>
      <c r="K977">
        <v>9609</v>
      </c>
      <c r="L977" s="12">
        <v>40744</v>
      </c>
      <c r="M977">
        <f>+YEAR(TListado[[#This Row],[FECHA DE COMPRA]])</f>
        <v>2011</v>
      </c>
      <c r="N977" t="s">
        <v>5919</v>
      </c>
    </row>
    <row r="978" spans="1:14" x14ac:dyDescent="0.3">
      <c r="A978">
        <v>975</v>
      </c>
      <c r="B978">
        <v>14</v>
      </c>
      <c r="C978" t="s">
        <v>1587</v>
      </c>
      <c r="D978" t="s">
        <v>3711</v>
      </c>
      <c r="E978" t="s">
        <v>3712</v>
      </c>
      <c r="F978" t="s">
        <v>3713</v>
      </c>
      <c r="G978" t="s">
        <v>1588</v>
      </c>
      <c r="H978" t="s">
        <v>1589</v>
      </c>
      <c r="I978" t="s">
        <v>3531</v>
      </c>
      <c r="J978" t="s">
        <v>3714</v>
      </c>
      <c r="K978">
        <v>12556</v>
      </c>
      <c r="L978" s="12">
        <v>41144</v>
      </c>
      <c r="M978">
        <f>+YEAR(TListado[[#This Row],[FECHA DE COMPRA]])</f>
        <v>2012</v>
      </c>
      <c r="N978" t="s">
        <v>5919</v>
      </c>
    </row>
    <row r="979" spans="1:14" x14ac:dyDescent="0.3">
      <c r="A979">
        <v>976</v>
      </c>
      <c r="B979">
        <v>14</v>
      </c>
      <c r="C979" t="s">
        <v>1587</v>
      </c>
      <c r="D979" t="s">
        <v>5385</v>
      </c>
      <c r="E979" t="s">
        <v>5408</v>
      </c>
      <c r="F979" t="s">
        <v>5409</v>
      </c>
      <c r="G979" t="s">
        <v>1588</v>
      </c>
      <c r="H979" t="s">
        <v>1589</v>
      </c>
      <c r="I979" t="s">
        <v>5303</v>
      </c>
      <c r="J979" t="s">
        <v>5410</v>
      </c>
      <c r="K979">
        <v>9609</v>
      </c>
      <c r="L979" s="12">
        <v>40744</v>
      </c>
      <c r="M979">
        <f>+YEAR(TListado[[#This Row],[FECHA DE COMPRA]])</f>
        <v>2011</v>
      </c>
      <c r="N979" t="s">
        <v>5919</v>
      </c>
    </row>
    <row r="980" spans="1:14" x14ac:dyDescent="0.3">
      <c r="A980">
        <v>977</v>
      </c>
      <c r="B980">
        <v>14</v>
      </c>
      <c r="C980" t="s">
        <v>1587</v>
      </c>
      <c r="D980" t="s">
        <v>5385</v>
      </c>
      <c r="E980" t="s">
        <v>5386</v>
      </c>
      <c r="F980" t="s">
        <v>5387</v>
      </c>
      <c r="G980" t="s">
        <v>1588</v>
      </c>
      <c r="H980" t="s">
        <v>1589</v>
      </c>
      <c r="I980" t="s">
        <v>3531</v>
      </c>
      <c r="J980" t="s">
        <v>5388</v>
      </c>
      <c r="K980">
        <v>9609</v>
      </c>
      <c r="L980" s="12">
        <v>40744</v>
      </c>
      <c r="M980">
        <f>+YEAR(TListado[[#This Row],[FECHA DE COMPRA]])</f>
        <v>2011</v>
      </c>
      <c r="N980" t="s">
        <v>5919</v>
      </c>
    </row>
    <row r="981" spans="1:14" x14ac:dyDescent="0.3">
      <c r="A981">
        <v>978</v>
      </c>
      <c r="B981">
        <v>14</v>
      </c>
      <c r="C981" t="s">
        <v>1587</v>
      </c>
      <c r="D981" t="s">
        <v>3993</v>
      </c>
      <c r="E981" t="s">
        <v>3994</v>
      </c>
      <c r="F981" t="s">
        <v>3995</v>
      </c>
      <c r="G981" t="s">
        <v>1588</v>
      </c>
      <c r="H981" t="s">
        <v>1589</v>
      </c>
      <c r="I981" t="s">
        <v>3531</v>
      </c>
      <c r="J981" t="s">
        <v>3996</v>
      </c>
      <c r="K981">
        <v>9609</v>
      </c>
      <c r="L981" s="12">
        <v>40744</v>
      </c>
      <c r="M981">
        <f>+YEAR(TListado[[#This Row],[FECHA DE COMPRA]])</f>
        <v>2011</v>
      </c>
      <c r="N981" t="s">
        <v>5919</v>
      </c>
    </row>
    <row r="982" spans="1:14" x14ac:dyDescent="0.3">
      <c r="A982">
        <v>979</v>
      </c>
      <c r="B982">
        <v>14</v>
      </c>
      <c r="C982" t="s">
        <v>1587</v>
      </c>
      <c r="D982" t="s">
        <v>3849</v>
      </c>
      <c r="E982" t="s">
        <v>5405</v>
      </c>
      <c r="F982" t="s">
        <v>5406</v>
      </c>
      <c r="G982" t="s">
        <v>1588</v>
      </c>
      <c r="H982" t="s">
        <v>1589</v>
      </c>
      <c r="I982" t="s">
        <v>5303</v>
      </c>
      <c r="J982" t="s">
        <v>5407</v>
      </c>
      <c r="K982">
        <v>9609</v>
      </c>
      <c r="L982" s="12">
        <v>40744</v>
      </c>
      <c r="M982">
        <f>+YEAR(TListado[[#This Row],[FECHA DE COMPRA]])</f>
        <v>2011</v>
      </c>
      <c r="N982" t="s">
        <v>5919</v>
      </c>
    </row>
    <row r="983" spans="1:14" x14ac:dyDescent="0.3">
      <c r="A983">
        <v>980</v>
      </c>
      <c r="B983">
        <v>14</v>
      </c>
      <c r="C983" t="s">
        <v>1587</v>
      </c>
      <c r="D983" t="s">
        <v>3849</v>
      </c>
      <c r="E983" t="s">
        <v>3850</v>
      </c>
      <c r="F983" t="s">
        <v>3851</v>
      </c>
      <c r="G983" t="s">
        <v>1588</v>
      </c>
      <c r="H983" t="s">
        <v>1589</v>
      </c>
      <c r="I983" t="s">
        <v>3531</v>
      </c>
      <c r="J983" t="s">
        <v>3852</v>
      </c>
      <c r="K983">
        <v>12556</v>
      </c>
      <c r="L983" s="12">
        <v>41144</v>
      </c>
      <c r="M983">
        <f>+YEAR(TListado[[#This Row],[FECHA DE COMPRA]])</f>
        <v>2012</v>
      </c>
      <c r="N983" t="s">
        <v>5919</v>
      </c>
    </row>
    <row r="984" spans="1:14" x14ac:dyDescent="0.3">
      <c r="A984">
        <v>981</v>
      </c>
      <c r="B984">
        <v>14</v>
      </c>
      <c r="C984" t="s">
        <v>1587</v>
      </c>
      <c r="D984" t="s">
        <v>4486</v>
      </c>
      <c r="E984" t="s">
        <v>5301</v>
      </c>
      <c r="F984" t="s">
        <v>5302</v>
      </c>
      <c r="G984" t="s">
        <v>1588</v>
      </c>
      <c r="H984" t="s">
        <v>1589</v>
      </c>
      <c r="I984" t="s">
        <v>5303</v>
      </c>
      <c r="J984" t="s">
        <v>5304</v>
      </c>
      <c r="K984">
        <v>9609</v>
      </c>
      <c r="L984" s="12">
        <v>40744</v>
      </c>
      <c r="M984">
        <f>+YEAR(TListado[[#This Row],[FECHA DE COMPRA]])</f>
        <v>2011</v>
      </c>
      <c r="N984" t="s">
        <v>5919</v>
      </c>
    </row>
    <row r="985" spans="1:14" x14ac:dyDescent="0.3">
      <c r="A985">
        <v>982</v>
      </c>
      <c r="B985">
        <v>14</v>
      </c>
      <c r="C985" t="s">
        <v>1587</v>
      </c>
      <c r="D985" t="s">
        <v>4486</v>
      </c>
      <c r="E985" t="s">
        <v>4487</v>
      </c>
      <c r="F985" t="s">
        <v>4488</v>
      </c>
      <c r="G985" t="s">
        <v>1588</v>
      </c>
      <c r="H985" t="s">
        <v>1589</v>
      </c>
      <c r="I985" t="s">
        <v>3531</v>
      </c>
      <c r="J985" t="s">
        <v>4489</v>
      </c>
      <c r="K985">
        <v>9609</v>
      </c>
      <c r="L985" s="12">
        <v>40744</v>
      </c>
      <c r="M985">
        <f>+YEAR(TListado[[#This Row],[FECHA DE COMPRA]])</f>
        <v>2011</v>
      </c>
      <c r="N985" t="s">
        <v>5919</v>
      </c>
    </row>
    <row r="986" spans="1:14" x14ac:dyDescent="0.3">
      <c r="A986">
        <v>983</v>
      </c>
      <c r="B986">
        <v>14</v>
      </c>
      <c r="C986" t="s">
        <v>1587</v>
      </c>
      <c r="D986" t="s">
        <v>5423</v>
      </c>
      <c r="E986" t="s">
        <v>5424</v>
      </c>
      <c r="F986" t="s">
        <v>5425</v>
      </c>
      <c r="G986" t="s">
        <v>1588</v>
      </c>
      <c r="H986" t="s">
        <v>1589</v>
      </c>
      <c r="I986" t="s">
        <v>5303</v>
      </c>
      <c r="J986" t="s">
        <v>5426</v>
      </c>
      <c r="K986">
        <v>9609</v>
      </c>
      <c r="L986" s="12">
        <v>40744</v>
      </c>
      <c r="M986">
        <f>+YEAR(TListado[[#This Row],[FECHA DE COMPRA]])</f>
        <v>2011</v>
      </c>
      <c r="N986" t="s">
        <v>5919</v>
      </c>
    </row>
    <row r="987" spans="1:14" x14ac:dyDescent="0.3">
      <c r="A987">
        <v>984</v>
      </c>
      <c r="B987">
        <v>14</v>
      </c>
      <c r="C987" t="s">
        <v>1587</v>
      </c>
      <c r="D987" t="s">
        <v>5423</v>
      </c>
      <c r="E987" t="s">
        <v>5475</v>
      </c>
      <c r="F987" t="s">
        <v>5476</v>
      </c>
      <c r="G987" t="s">
        <v>1588</v>
      </c>
      <c r="H987" t="s">
        <v>1589</v>
      </c>
      <c r="I987" t="s">
        <v>4424</v>
      </c>
      <c r="J987" t="s">
        <v>5477</v>
      </c>
      <c r="K987">
        <v>9609</v>
      </c>
      <c r="L987" s="12">
        <v>40744</v>
      </c>
      <c r="M987">
        <f>+YEAR(TListado[[#This Row],[FECHA DE COMPRA]])</f>
        <v>2011</v>
      </c>
      <c r="N987" t="s">
        <v>5919</v>
      </c>
    </row>
    <row r="988" spans="1:14" x14ac:dyDescent="0.3">
      <c r="A988">
        <v>985</v>
      </c>
      <c r="B988">
        <v>14</v>
      </c>
      <c r="C988" t="s">
        <v>1587</v>
      </c>
      <c r="D988" t="s">
        <v>4870</v>
      </c>
      <c r="E988" t="s">
        <v>4871</v>
      </c>
      <c r="F988" t="s">
        <v>4872</v>
      </c>
      <c r="G988" t="s">
        <v>1588</v>
      </c>
      <c r="H988" t="s">
        <v>1589</v>
      </c>
      <c r="I988" t="s">
        <v>4424</v>
      </c>
      <c r="J988" t="s">
        <v>4873</v>
      </c>
      <c r="K988">
        <v>9609</v>
      </c>
      <c r="L988" s="12">
        <v>40744</v>
      </c>
      <c r="M988">
        <f>+YEAR(TListado[[#This Row],[FECHA DE COMPRA]])</f>
        <v>2011</v>
      </c>
      <c r="N988" t="s">
        <v>5919</v>
      </c>
    </row>
    <row r="989" spans="1:14" x14ac:dyDescent="0.3">
      <c r="A989">
        <v>986</v>
      </c>
      <c r="B989">
        <v>14</v>
      </c>
      <c r="C989" t="s">
        <v>1587</v>
      </c>
      <c r="D989" t="s">
        <v>5411</v>
      </c>
      <c r="E989" t="s">
        <v>5412</v>
      </c>
      <c r="F989" t="s">
        <v>5413</v>
      </c>
      <c r="G989" t="s">
        <v>1588</v>
      </c>
      <c r="H989" t="s">
        <v>1589</v>
      </c>
      <c r="I989" t="s">
        <v>5303</v>
      </c>
      <c r="J989" t="s">
        <v>5414</v>
      </c>
      <c r="K989">
        <v>9609</v>
      </c>
      <c r="L989" s="12">
        <v>40744</v>
      </c>
      <c r="M989">
        <f>+YEAR(TListado[[#This Row],[FECHA DE COMPRA]])</f>
        <v>2011</v>
      </c>
      <c r="N989" t="s">
        <v>5919</v>
      </c>
    </row>
    <row r="990" spans="1:14" x14ac:dyDescent="0.3">
      <c r="A990">
        <v>987</v>
      </c>
      <c r="B990">
        <v>14</v>
      </c>
      <c r="C990" t="s">
        <v>1587</v>
      </c>
      <c r="D990" t="s">
        <v>4158</v>
      </c>
      <c r="E990" t="s">
        <v>4159</v>
      </c>
      <c r="F990" t="s">
        <v>4160</v>
      </c>
      <c r="G990" t="s">
        <v>1588</v>
      </c>
      <c r="H990" t="s">
        <v>1589</v>
      </c>
      <c r="I990" t="s">
        <v>3531</v>
      </c>
      <c r="J990" t="s">
        <v>4161</v>
      </c>
      <c r="K990">
        <v>9609</v>
      </c>
      <c r="L990" s="12">
        <v>40744</v>
      </c>
      <c r="M990">
        <f>+YEAR(TListado[[#This Row],[FECHA DE COMPRA]])</f>
        <v>2011</v>
      </c>
      <c r="N990" t="s">
        <v>5919</v>
      </c>
    </row>
    <row r="991" spans="1:14" x14ac:dyDescent="0.3">
      <c r="A991">
        <v>988</v>
      </c>
      <c r="B991">
        <v>14</v>
      </c>
      <c r="C991" t="s">
        <v>1587</v>
      </c>
      <c r="D991" t="s">
        <v>3659</v>
      </c>
      <c r="E991" t="s">
        <v>3660</v>
      </c>
      <c r="F991" t="s">
        <v>3661</v>
      </c>
      <c r="G991" t="s">
        <v>1588</v>
      </c>
      <c r="H991" t="s">
        <v>1589</v>
      </c>
      <c r="I991" t="s">
        <v>3531</v>
      </c>
      <c r="J991" t="s">
        <v>3662</v>
      </c>
      <c r="K991">
        <v>12556</v>
      </c>
      <c r="L991" s="12">
        <v>41144</v>
      </c>
      <c r="M991">
        <f>+YEAR(TListado[[#This Row],[FECHA DE COMPRA]])</f>
        <v>2012</v>
      </c>
      <c r="N991" t="s">
        <v>5919</v>
      </c>
    </row>
    <row r="992" spans="1:14" x14ac:dyDescent="0.3">
      <c r="A992">
        <v>989</v>
      </c>
      <c r="B992">
        <v>14</v>
      </c>
      <c r="C992" t="s">
        <v>1587</v>
      </c>
      <c r="D992" t="s">
        <v>5295</v>
      </c>
      <c r="E992" t="s">
        <v>5305</v>
      </c>
      <c r="F992" t="s">
        <v>5306</v>
      </c>
      <c r="G992" t="s">
        <v>1588</v>
      </c>
      <c r="H992" t="s">
        <v>1589</v>
      </c>
      <c r="I992" t="s">
        <v>3531</v>
      </c>
      <c r="J992" t="s">
        <v>5307</v>
      </c>
      <c r="K992">
        <v>9609</v>
      </c>
      <c r="L992" s="12">
        <v>40744</v>
      </c>
      <c r="M992">
        <f>+YEAR(TListado[[#This Row],[FECHA DE COMPRA]])</f>
        <v>2011</v>
      </c>
      <c r="N992" t="s">
        <v>5919</v>
      </c>
    </row>
    <row r="993" spans="1:14" x14ac:dyDescent="0.3">
      <c r="A993">
        <v>990</v>
      </c>
      <c r="B993">
        <v>14</v>
      </c>
      <c r="C993" t="s">
        <v>1587</v>
      </c>
      <c r="D993" t="s">
        <v>4228</v>
      </c>
      <c r="E993" t="s">
        <v>4229</v>
      </c>
      <c r="F993" t="s">
        <v>4230</v>
      </c>
      <c r="G993" t="s">
        <v>1588</v>
      </c>
      <c r="H993" t="s">
        <v>1589</v>
      </c>
      <c r="I993" t="s">
        <v>3531</v>
      </c>
      <c r="J993" t="s">
        <v>4231</v>
      </c>
      <c r="K993">
        <v>9609</v>
      </c>
      <c r="L993" s="12">
        <v>40744</v>
      </c>
      <c r="M993">
        <f>+YEAR(TListado[[#This Row],[FECHA DE COMPRA]])</f>
        <v>2011</v>
      </c>
      <c r="N993" t="s">
        <v>5919</v>
      </c>
    </row>
    <row r="994" spans="1:14" x14ac:dyDescent="0.3">
      <c r="A994">
        <v>991</v>
      </c>
      <c r="B994">
        <v>14</v>
      </c>
      <c r="C994" t="s">
        <v>1587</v>
      </c>
      <c r="D994" t="s">
        <v>4143</v>
      </c>
      <c r="E994" t="s">
        <v>4144</v>
      </c>
      <c r="F994" t="s">
        <v>4145</v>
      </c>
      <c r="G994" t="s">
        <v>1588</v>
      </c>
      <c r="H994" t="s">
        <v>1589</v>
      </c>
      <c r="I994" t="s">
        <v>3531</v>
      </c>
      <c r="J994" t="s">
        <v>4146</v>
      </c>
      <c r="K994">
        <v>9609</v>
      </c>
      <c r="L994" s="12">
        <v>40744</v>
      </c>
      <c r="M994">
        <f>+YEAR(TListado[[#This Row],[FECHA DE COMPRA]])</f>
        <v>2011</v>
      </c>
      <c r="N994" t="s">
        <v>5919</v>
      </c>
    </row>
    <row r="995" spans="1:14" x14ac:dyDescent="0.3">
      <c r="A995">
        <v>992</v>
      </c>
      <c r="B995">
        <v>14</v>
      </c>
      <c r="C995" t="s">
        <v>1587</v>
      </c>
      <c r="D995" t="s">
        <v>3969</v>
      </c>
      <c r="E995" t="s">
        <v>3970</v>
      </c>
      <c r="F995" t="s">
        <v>3971</v>
      </c>
      <c r="G995" t="s">
        <v>1588</v>
      </c>
      <c r="H995" t="s">
        <v>1589</v>
      </c>
      <c r="I995" t="s">
        <v>3531</v>
      </c>
      <c r="J995" t="s">
        <v>3972</v>
      </c>
      <c r="K995">
        <v>9609</v>
      </c>
      <c r="L995" s="12">
        <v>40744</v>
      </c>
      <c r="M995">
        <f>+YEAR(TListado[[#This Row],[FECHA DE COMPRA]])</f>
        <v>2011</v>
      </c>
      <c r="N995" t="s">
        <v>5919</v>
      </c>
    </row>
    <row r="996" spans="1:14" x14ac:dyDescent="0.3">
      <c r="A996">
        <v>993</v>
      </c>
      <c r="B996">
        <v>14</v>
      </c>
      <c r="C996" t="s">
        <v>1587</v>
      </c>
      <c r="D996" t="s">
        <v>4147</v>
      </c>
      <c r="E996" t="s">
        <v>4148</v>
      </c>
      <c r="F996" t="s">
        <v>4149</v>
      </c>
      <c r="G996" t="s">
        <v>1588</v>
      </c>
      <c r="H996" t="s">
        <v>1589</v>
      </c>
      <c r="I996" t="s">
        <v>3531</v>
      </c>
      <c r="J996" t="s">
        <v>4150</v>
      </c>
      <c r="K996">
        <v>9609</v>
      </c>
      <c r="L996" s="12">
        <v>40744</v>
      </c>
      <c r="M996">
        <f>+YEAR(TListado[[#This Row],[FECHA DE COMPRA]])</f>
        <v>2011</v>
      </c>
      <c r="N996" t="s">
        <v>5919</v>
      </c>
    </row>
    <row r="997" spans="1:14" x14ac:dyDescent="0.3">
      <c r="A997">
        <v>994</v>
      </c>
      <c r="B997">
        <v>14</v>
      </c>
      <c r="C997" t="s">
        <v>1587</v>
      </c>
      <c r="D997" t="s">
        <v>4609</v>
      </c>
      <c r="E997" t="s">
        <v>4610</v>
      </c>
      <c r="F997" t="s">
        <v>4611</v>
      </c>
      <c r="G997" t="s">
        <v>1588</v>
      </c>
      <c r="H997" t="s">
        <v>1589</v>
      </c>
      <c r="I997" t="s">
        <v>3531</v>
      </c>
      <c r="J997" t="s">
        <v>4612</v>
      </c>
      <c r="K997">
        <v>9609</v>
      </c>
      <c r="L997" s="12">
        <v>40744</v>
      </c>
      <c r="M997">
        <f>+YEAR(TListado[[#This Row],[FECHA DE COMPRA]])</f>
        <v>2011</v>
      </c>
      <c r="N997" t="s">
        <v>5919</v>
      </c>
    </row>
    <row r="998" spans="1:14" x14ac:dyDescent="0.3">
      <c r="A998">
        <v>995</v>
      </c>
      <c r="B998">
        <v>14</v>
      </c>
      <c r="C998" t="s">
        <v>1587</v>
      </c>
      <c r="D998" t="s">
        <v>4924</v>
      </c>
      <c r="E998" t="s">
        <v>4925</v>
      </c>
      <c r="F998" t="s">
        <v>4926</v>
      </c>
      <c r="G998" t="s">
        <v>1588</v>
      </c>
      <c r="H998" t="s">
        <v>1589</v>
      </c>
      <c r="I998" t="s">
        <v>3531</v>
      </c>
      <c r="J998" t="s">
        <v>4927</v>
      </c>
      <c r="K998">
        <v>9609</v>
      </c>
      <c r="L998" s="12">
        <v>40744</v>
      </c>
      <c r="M998">
        <f>+YEAR(TListado[[#This Row],[FECHA DE COMPRA]])</f>
        <v>2011</v>
      </c>
      <c r="N998" t="s">
        <v>5919</v>
      </c>
    </row>
    <row r="999" spans="1:14" x14ac:dyDescent="0.3">
      <c r="A999">
        <v>996</v>
      </c>
      <c r="B999">
        <v>14</v>
      </c>
      <c r="C999" t="s">
        <v>1587</v>
      </c>
      <c r="D999" t="s">
        <v>4309</v>
      </c>
      <c r="E999" t="s">
        <v>4310</v>
      </c>
      <c r="F999" t="s">
        <v>4311</v>
      </c>
      <c r="G999" t="s">
        <v>1588</v>
      </c>
      <c r="H999" t="s">
        <v>1589</v>
      </c>
      <c r="I999" t="s">
        <v>3531</v>
      </c>
      <c r="J999" t="s">
        <v>4312</v>
      </c>
      <c r="K999">
        <v>9609</v>
      </c>
      <c r="L999" s="12">
        <v>40744</v>
      </c>
      <c r="M999">
        <f>+YEAR(TListado[[#This Row],[FECHA DE COMPRA]])</f>
        <v>2011</v>
      </c>
      <c r="N999" t="s">
        <v>5919</v>
      </c>
    </row>
    <row r="1000" spans="1:14" x14ac:dyDescent="0.3">
      <c r="A1000">
        <v>997</v>
      </c>
      <c r="B1000">
        <v>14</v>
      </c>
      <c r="C1000" t="s">
        <v>1587</v>
      </c>
      <c r="D1000" t="s">
        <v>5021</v>
      </c>
      <c r="E1000" t="s">
        <v>5022</v>
      </c>
      <c r="F1000" t="s">
        <v>5023</v>
      </c>
      <c r="G1000" t="s">
        <v>1588</v>
      </c>
      <c r="H1000" t="s">
        <v>1589</v>
      </c>
      <c r="I1000" t="s">
        <v>3531</v>
      </c>
      <c r="J1000" t="s">
        <v>5024</v>
      </c>
      <c r="K1000">
        <v>9609</v>
      </c>
      <c r="L1000" s="12">
        <v>40744</v>
      </c>
      <c r="M1000">
        <f>+YEAR(TListado[[#This Row],[FECHA DE COMPRA]])</f>
        <v>2011</v>
      </c>
      <c r="N1000" t="s">
        <v>5919</v>
      </c>
    </row>
    <row r="1001" spans="1:14" x14ac:dyDescent="0.3">
      <c r="A1001">
        <v>998</v>
      </c>
      <c r="B1001">
        <v>14</v>
      </c>
      <c r="C1001" t="s">
        <v>1587</v>
      </c>
      <c r="D1001" t="s">
        <v>4720</v>
      </c>
      <c r="E1001" t="s">
        <v>3024</v>
      </c>
      <c r="F1001" t="s">
        <v>3025</v>
      </c>
      <c r="G1001" t="s">
        <v>1588</v>
      </c>
      <c r="H1001" t="s">
        <v>1589</v>
      </c>
      <c r="I1001" t="s">
        <v>3531</v>
      </c>
      <c r="J1001" t="s">
        <v>4721</v>
      </c>
      <c r="K1001">
        <v>9609</v>
      </c>
      <c r="L1001" s="12">
        <v>40744</v>
      </c>
      <c r="M1001">
        <f>+YEAR(TListado[[#This Row],[FECHA DE COMPRA]])</f>
        <v>2011</v>
      </c>
      <c r="N1001" t="s">
        <v>5919</v>
      </c>
    </row>
    <row r="1002" spans="1:14" x14ac:dyDescent="0.3">
      <c r="A1002">
        <v>999</v>
      </c>
      <c r="B1002">
        <v>14</v>
      </c>
      <c r="C1002" t="s">
        <v>1587</v>
      </c>
      <c r="D1002" t="s">
        <v>4407</v>
      </c>
      <c r="E1002">
        <v>1190003099</v>
      </c>
      <c r="F1002" t="s">
        <v>3321</v>
      </c>
      <c r="G1002" t="s">
        <v>1588</v>
      </c>
      <c r="H1002" t="s">
        <v>1589</v>
      </c>
      <c r="I1002" t="s">
        <v>3531</v>
      </c>
      <c r="J1002" t="s">
        <v>4408</v>
      </c>
      <c r="K1002">
        <v>9609</v>
      </c>
      <c r="L1002" s="12">
        <v>40744</v>
      </c>
      <c r="M1002">
        <f>+YEAR(TListado[[#This Row],[FECHA DE COMPRA]])</f>
        <v>2011</v>
      </c>
      <c r="N1002" t="s">
        <v>5919</v>
      </c>
    </row>
    <row r="1003" spans="1:14" x14ac:dyDescent="0.3">
      <c r="A1003">
        <v>1000</v>
      </c>
      <c r="B1003">
        <v>14</v>
      </c>
      <c r="C1003" t="s">
        <v>1587</v>
      </c>
      <c r="D1003" t="s">
        <v>4303</v>
      </c>
      <c r="E1003">
        <v>1190003163</v>
      </c>
      <c r="F1003" t="s">
        <v>3321</v>
      </c>
      <c r="G1003" t="s">
        <v>1588</v>
      </c>
      <c r="H1003" t="s">
        <v>1589</v>
      </c>
      <c r="I1003" t="s">
        <v>3531</v>
      </c>
      <c r="J1003" t="s">
        <v>4304</v>
      </c>
      <c r="K1003">
        <v>9609</v>
      </c>
      <c r="L1003" s="12">
        <v>40744</v>
      </c>
      <c r="M1003">
        <f>+YEAR(TListado[[#This Row],[FECHA DE COMPRA]])</f>
        <v>2011</v>
      </c>
      <c r="N1003" t="s">
        <v>5919</v>
      </c>
    </row>
    <row r="1004" spans="1:14" x14ac:dyDescent="0.3">
      <c r="A1004">
        <v>1001</v>
      </c>
      <c r="B1004">
        <v>14</v>
      </c>
      <c r="C1004" t="s">
        <v>1587</v>
      </c>
      <c r="D1004" t="s">
        <v>4564</v>
      </c>
      <c r="E1004" t="s">
        <v>4565</v>
      </c>
      <c r="F1004" t="s">
        <v>4566</v>
      </c>
      <c r="G1004" t="s">
        <v>1588</v>
      </c>
      <c r="H1004" t="s">
        <v>1589</v>
      </c>
      <c r="I1004" t="s">
        <v>3531</v>
      </c>
      <c r="J1004" t="s">
        <v>4567</v>
      </c>
      <c r="K1004">
        <v>9609</v>
      </c>
      <c r="L1004" s="12">
        <v>40744</v>
      </c>
      <c r="M1004">
        <f>+YEAR(TListado[[#This Row],[FECHA DE COMPRA]])</f>
        <v>2011</v>
      </c>
      <c r="N1004" t="s">
        <v>5919</v>
      </c>
    </row>
    <row r="1005" spans="1:14" x14ac:dyDescent="0.3">
      <c r="A1005">
        <v>1002</v>
      </c>
      <c r="B1005">
        <v>14</v>
      </c>
      <c r="C1005" t="s">
        <v>1587</v>
      </c>
      <c r="D1005" t="s">
        <v>5244</v>
      </c>
      <c r="E1005" t="s">
        <v>5245</v>
      </c>
      <c r="F1005" t="s">
        <v>5246</v>
      </c>
      <c r="G1005" t="s">
        <v>1588</v>
      </c>
      <c r="H1005" t="s">
        <v>1589</v>
      </c>
      <c r="I1005" t="s">
        <v>3531</v>
      </c>
      <c r="J1005" t="s">
        <v>5247</v>
      </c>
      <c r="K1005">
        <v>9609</v>
      </c>
      <c r="L1005" s="12">
        <v>40744</v>
      </c>
      <c r="M1005">
        <f>+YEAR(TListado[[#This Row],[FECHA DE COMPRA]])</f>
        <v>2011</v>
      </c>
      <c r="N1005" t="s">
        <v>5919</v>
      </c>
    </row>
    <row r="1006" spans="1:14" x14ac:dyDescent="0.3">
      <c r="A1006">
        <v>1003</v>
      </c>
      <c r="B1006">
        <v>14</v>
      </c>
      <c r="C1006" t="s">
        <v>1587</v>
      </c>
      <c r="D1006" t="s">
        <v>4120</v>
      </c>
      <c r="E1006" t="s">
        <v>4121</v>
      </c>
      <c r="F1006" t="s">
        <v>4122</v>
      </c>
      <c r="G1006" t="s">
        <v>1588</v>
      </c>
      <c r="H1006" t="s">
        <v>1589</v>
      </c>
      <c r="I1006" t="s">
        <v>3531</v>
      </c>
      <c r="J1006" t="s">
        <v>4123</v>
      </c>
      <c r="K1006">
        <v>9609</v>
      </c>
      <c r="L1006" s="12">
        <v>40744</v>
      </c>
      <c r="M1006">
        <f>+YEAR(TListado[[#This Row],[FECHA DE COMPRA]])</f>
        <v>2011</v>
      </c>
      <c r="N1006" t="s">
        <v>5919</v>
      </c>
    </row>
    <row r="1007" spans="1:14" x14ac:dyDescent="0.3">
      <c r="A1007">
        <v>1004</v>
      </c>
      <c r="B1007">
        <v>14</v>
      </c>
      <c r="C1007" t="s">
        <v>1587</v>
      </c>
      <c r="D1007" t="s">
        <v>4730</v>
      </c>
      <c r="E1007" t="s">
        <v>4731</v>
      </c>
      <c r="F1007" t="s">
        <v>4732</v>
      </c>
      <c r="G1007" t="s">
        <v>1588</v>
      </c>
      <c r="H1007" t="s">
        <v>1589</v>
      </c>
      <c r="I1007" t="s">
        <v>3531</v>
      </c>
      <c r="J1007" t="s">
        <v>4733</v>
      </c>
      <c r="K1007">
        <v>9609</v>
      </c>
      <c r="L1007" s="12">
        <v>40744</v>
      </c>
      <c r="M1007">
        <f>+YEAR(TListado[[#This Row],[FECHA DE COMPRA]])</f>
        <v>2011</v>
      </c>
      <c r="N1007" t="s">
        <v>5919</v>
      </c>
    </row>
    <row r="1008" spans="1:14" x14ac:dyDescent="0.3">
      <c r="A1008">
        <v>1005</v>
      </c>
      <c r="B1008">
        <v>14</v>
      </c>
      <c r="C1008" t="s">
        <v>1587</v>
      </c>
      <c r="D1008" t="s">
        <v>4258</v>
      </c>
      <c r="E1008" t="s">
        <v>4259</v>
      </c>
      <c r="F1008" t="s">
        <v>4260</v>
      </c>
      <c r="G1008" t="s">
        <v>1588</v>
      </c>
      <c r="H1008" t="s">
        <v>1589</v>
      </c>
      <c r="I1008" t="s">
        <v>3531</v>
      </c>
      <c r="J1008" t="s">
        <v>4261</v>
      </c>
      <c r="K1008">
        <v>9609</v>
      </c>
      <c r="L1008" s="12">
        <v>40744</v>
      </c>
      <c r="M1008">
        <f>+YEAR(TListado[[#This Row],[FECHA DE COMPRA]])</f>
        <v>2011</v>
      </c>
      <c r="N1008" t="s">
        <v>5919</v>
      </c>
    </row>
    <row r="1009" spans="1:14" x14ac:dyDescent="0.3">
      <c r="A1009">
        <v>1006</v>
      </c>
      <c r="B1009">
        <v>14</v>
      </c>
      <c r="C1009" t="s">
        <v>1587</v>
      </c>
      <c r="D1009" t="s">
        <v>4894</v>
      </c>
      <c r="E1009" t="s">
        <v>4895</v>
      </c>
      <c r="F1009" t="s">
        <v>4896</v>
      </c>
      <c r="G1009" t="s">
        <v>1588</v>
      </c>
      <c r="H1009" t="s">
        <v>1589</v>
      </c>
      <c r="I1009" t="s">
        <v>3531</v>
      </c>
      <c r="J1009" t="s">
        <v>4897</v>
      </c>
      <c r="K1009">
        <v>9609</v>
      </c>
      <c r="L1009" s="12">
        <v>40744</v>
      </c>
      <c r="M1009">
        <f>+YEAR(TListado[[#This Row],[FECHA DE COMPRA]])</f>
        <v>2011</v>
      </c>
      <c r="N1009" t="s">
        <v>5919</v>
      </c>
    </row>
    <row r="1010" spans="1:14" x14ac:dyDescent="0.3">
      <c r="A1010">
        <v>1007</v>
      </c>
      <c r="B1010">
        <v>14</v>
      </c>
      <c r="C1010" t="s">
        <v>1587</v>
      </c>
      <c r="D1010" t="s">
        <v>4972</v>
      </c>
      <c r="E1010" t="s">
        <v>4973</v>
      </c>
      <c r="F1010" t="s">
        <v>4974</v>
      </c>
      <c r="G1010" t="s">
        <v>1588</v>
      </c>
      <c r="H1010" t="s">
        <v>1589</v>
      </c>
      <c r="I1010" t="s">
        <v>3531</v>
      </c>
      <c r="J1010" t="s">
        <v>4975</v>
      </c>
      <c r="K1010">
        <v>9609</v>
      </c>
      <c r="L1010" s="12">
        <v>40744</v>
      </c>
      <c r="M1010">
        <f>+YEAR(TListado[[#This Row],[FECHA DE COMPRA]])</f>
        <v>2011</v>
      </c>
      <c r="N1010" t="s">
        <v>5919</v>
      </c>
    </row>
    <row r="1011" spans="1:14" x14ac:dyDescent="0.3">
      <c r="A1011">
        <v>1008</v>
      </c>
      <c r="B1011">
        <v>14</v>
      </c>
      <c r="C1011" t="s">
        <v>1587</v>
      </c>
      <c r="D1011" t="s">
        <v>5367</v>
      </c>
      <c r="E1011" t="s">
        <v>5368</v>
      </c>
      <c r="F1011" t="s">
        <v>5369</v>
      </c>
      <c r="G1011" t="s">
        <v>1588</v>
      </c>
      <c r="H1011" t="s">
        <v>1589</v>
      </c>
      <c r="I1011" t="s">
        <v>3531</v>
      </c>
      <c r="J1011" t="s">
        <v>5370</v>
      </c>
      <c r="K1011">
        <v>9609</v>
      </c>
      <c r="L1011" s="12">
        <v>40744</v>
      </c>
      <c r="M1011">
        <f>+YEAR(TListado[[#This Row],[FECHA DE COMPRA]])</f>
        <v>2011</v>
      </c>
      <c r="N1011" t="s">
        <v>5919</v>
      </c>
    </row>
    <row r="1012" spans="1:14" x14ac:dyDescent="0.3">
      <c r="A1012">
        <v>1009</v>
      </c>
      <c r="B1012">
        <v>14</v>
      </c>
      <c r="C1012" t="s">
        <v>1587</v>
      </c>
      <c r="D1012" t="s">
        <v>3930</v>
      </c>
      <c r="E1012" t="s">
        <v>3931</v>
      </c>
      <c r="F1012" t="s">
        <v>3932</v>
      </c>
      <c r="G1012" t="s">
        <v>1588</v>
      </c>
      <c r="H1012" t="s">
        <v>1589</v>
      </c>
      <c r="I1012" t="s">
        <v>3531</v>
      </c>
      <c r="J1012" t="s">
        <v>3933</v>
      </c>
      <c r="K1012">
        <v>12556</v>
      </c>
      <c r="L1012" s="12">
        <v>41144</v>
      </c>
      <c r="M1012">
        <f>+YEAR(TListado[[#This Row],[FECHA DE COMPRA]])</f>
        <v>2012</v>
      </c>
      <c r="N1012" t="s">
        <v>5919</v>
      </c>
    </row>
    <row r="1013" spans="1:14" x14ac:dyDescent="0.3">
      <c r="A1013">
        <v>1010</v>
      </c>
      <c r="B1013">
        <v>14</v>
      </c>
      <c r="C1013" t="s">
        <v>1587</v>
      </c>
      <c r="D1013" t="s">
        <v>5168</v>
      </c>
      <c r="E1013" t="s">
        <v>5169</v>
      </c>
      <c r="F1013" t="s">
        <v>5170</v>
      </c>
      <c r="G1013" t="s">
        <v>1588</v>
      </c>
      <c r="H1013" t="s">
        <v>1589</v>
      </c>
      <c r="I1013" t="s">
        <v>3531</v>
      </c>
      <c r="J1013" t="s">
        <v>5171</v>
      </c>
      <c r="K1013">
        <v>9609</v>
      </c>
      <c r="L1013" s="12">
        <v>40744</v>
      </c>
      <c r="M1013">
        <f>+YEAR(TListado[[#This Row],[FECHA DE COMPRA]])</f>
        <v>2011</v>
      </c>
      <c r="N1013" t="s">
        <v>5919</v>
      </c>
    </row>
    <row r="1014" spans="1:14" x14ac:dyDescent="0.3">
      <c r="A1014">
        <v>1011</v>
      </c>
      <c r="B1014">
        <v>14</v>
      </c>
      <c r="C1014" t="s">
        <v>1587</v>
      </c>
      <c r="D1014" t="s">
        <v>4944</v>
      </c>
      <c r="E1014" t="s">
        <v>4945</v>
      </c>
      <c r="F1014" t="s">
        <v>4946</v>
      </c>
      <c r="G1014" t="s">
        <v>1588</v>
      </c>
      <c r="H1014" t="s">
        <v>1589</v>
      </c>
      <c r="I1014" t="s">
        <v>3531</v>
      </c>
      <c r="J1014" t="s">
        <v>4947</v>
      </c>
      <c r="K1014">
        <v>9609</v>
      </c>
      <c r="L1014" s="12">
        <v>40744</v>
      </c>
      <c r="M1014">
        <f>+YEAR(TListado[[#This Row],[FECHA DE COMPRA]])</f>
        <v>2011</v>
      </c>
      <c r="N1014" t="s">
        <v>5919</v>
      </c>
    </row>
    <row r="1015" spans="1:14" x14ac:dyDescent="0.3">
      <c r="A1015">
        <v>1012</v>
      </c>
      <c r="B1015">
        <v>14</v>
      </c>
      <c r="C1015" t="s">
        <v>1587</v>
      </c>
      <c r="D1015" t="s">
        <v>5295</v>
      </c>
      <c r="E1015" t="s">
        <v>5296</v>
      </c>
      <c r="F1015" t="s">
        <v>5297</v>
      </c>
      <c r="G1015" t="s">
        <v>1588</v>
      </c>
      <c r="H1015" t="s">
        <v>1589</v>
      </c>
      <c r="I1015" t="s">
        <v>3531</v>
      </c>
      <c r="J1015" t="s">
        <v>5298</v>
      </c>
      <c r="K1015">
        <v>9609</v>
      </c>
      <c r="L1015" s="12">
        <v>40744</v>
      </c>
      <c r="M1015">
        <f>+YEAR(TListado[[#This Row],[FECHA DE COMPRA]])</f>
        <v>2011</v>
      </c>
      <c r="N1015" t="s">
        <v>5919</v>
      </c>
    </row>
    <row r="1016" spans="1:14" x14ac:dyDescent="0.3">
      <c r="A1016">
        <v>1013</v>
      </c>
      <c r="B1016">
        <v>14</v>
      </c>
      <c r="C1016" t="s">
        <v>1587</v>
      </c>
      <c r="D1016" t="s">
        <v>4402</v>
      </c>
      <c r="E1016" t="s">
        <v>4403</v>
      </c>
      <c r="F1016" t="s">
        <v>4404</v>
      </c>
      <c r="G1016" t="s">
        <v>1588</v>
      </c>
      <c r="H1016" t="s">
        <v>1589</v>
      </c>
      <c r="I1016" t="s">
        <v>3531</v>
      </c>
      <c r="J1016" t="s">
        <v>4405</v>
      </c>
      <c r="K1016">
        <v>9609</v>
      </c>
      <c r="L1016" s="12">
        <v>40744</v>
      </c>
      <c r="M1016">
        <f>+YEAR(TListado[[#This Row],[FECHA DE COMPRA]])</f>
        <v>2011</v>
      </c>
      <c r="N1016" t="s">
        <v>5919</v>
      </c>
    </row>
    <row r="1017" spans="1:14" x14ac:dyDescent="0.3">
      <c r="A1017">
        <v>1014</v>
      </c>
      <c r="B1017">
        <v>14</v>
      </c>
      <c r="C1017" t="s">
        <v>1587</v>
      </c>
      <c r="D1017" t="s">
        <v>4513</v>
      </c>
      <c r="E1017" t="s">
        <v>4514</v>
      </c>
      <c r="F1017" t="s">
        <v>4515</v>
      </c>
      <c r="G1017" t="s">
        <v>1588</v>
      </c>
      <c r="H1017" t="s">
        <v>1589</v>
      </c>
      <c r="I1017" t="s">
        <v>3531</v>
      </c>
      <c r="J1017" t="s">
        <v>4516</v>
      </c>
      <c r="K1017">
        <v>9609</v>
      </c>
      <c r="L1017" s="12">
        <v>40744</v>
      </c>
      <c r="M1017">
        <f>+YEAR(TListado[[#This Row],[FECHA DE COMPRA]])</f>
        <v>2011</v>
      </c>
      <c r="N1017" t="s">
        <v>5919</v>
      </c>
    </row>
    <row r="1018" spans="1:14" x14ac:dyDescent="0.3">
      <c r="A1018">
        <v>1015</v>
      </c>
      <c r="B1018">
        <v>14</v>
      </c>
      <c r="C1018" t="s">
        <v>1587</v>
      </c>
      <c r="D1018" t="s">
        <v>3985</v>
      </c>
      <c r="E1018" t="s">
        <v>3986</v>
      </c>
      <c r="F1018" t="s">
        <v>3987</v>
      </c>
      <c r="G1018" t="s">
        <v>1588</v>
      </c>
      <c r="H1018" t="s">
        <v>1589</v>
      </c>
      <c r="I1018" t="s">
        <v>3531</v>
      </c>
      <c r="J1018" t="s">
        <v>3988</v>
      </c>
      <c r="K1018">
        <v>9609</v>
      </c>
      <c r="L1018" s="12">
        <v>40744</v>
      </c>
      <c r="M1018">
        <f>+YEAR(TListado[[#This Row],[FECHA DE COMPRA]])</f>
        <v>2011</v>
      </c>
      <c r="N1018" t="s">
        <v>5919</v>
      </c>
    </row>
    <row r="1019" spans="1:14" x14ac:dyDescent="0.3">
      <c r="A1019">
        <v>1016</v>
      </c>
      <c r="B1019">
        <v>14</v>
      </c>
      <c r="C1019" t="s">
        <v>1587</v>
      </c>
      <c r="D1019" t="s">
        <v>3942</v>
      </c>
      <c r="E1019" t="s">
        <v>3943</v>
      </c>
      <c r="F1019" t="s">
        <v>3944</v>
      </c>
      <c r="G1019" t="s">
        <v>1588</v>
      </c>
      <c r="H1019" t="s">
        <v>1589</v>
      </c>
      <c r="I1019" t="s">
        <v>3531</v>
      </c>
      <c r="J1019" t="s">
        <v>3945</v>
      </c>
      <c r="K1019">
        <v>12556</v>
      </c>
      <c r="L1019" s="12">
        <v>41144</v>
      </c>
      <c r="M1019">
        <f>+YEAR(TListado[[#This Row],[FECHA DE COMPRA]])</f>
        <v>2012</v>
      </c>
      <c r="N1019" t="s">
        <v>5919</v>
      </c>
    </row>
    <row r="1020" spans="1:14" x14ac:dyDescent="0.3">
      <c r="A1020">
        <v>1017</v>
      </c>
      <c r="B1020">
        <v>14</v>
      </c>
      <c r="C1020" t="s">
        <v>1587</v>
      </c>
      <c r="D1020" t="s">
        <v>3878</v>
      </c>
      <c r="E1020" t="s">
        <v>3879</v>
      </c>
      <c r="F1020" t="s">
        <v>3880</v>
      </c>
      <c r="G1020" t="s">
        <v>1588</v>
      </c>
      <c r="H1020" t="s">
        <v>1589</v>
      </c>
      <c r="I1020" t="s">
        <v>3531</v>
      </c>
      <c r="J1020" t="s">
        <v>3881</v>
      </c>
      <c r="K1020">
        <v>12556</v>
      </c>
      <c r="L1020" s="12">
        <v>41144</v>
      </c>
      <c r="M1020">
        <f>+YEAR(TListado[[#This Row],[FECHA DE COMPRA]])</f>
        <v>2012</v>
      </c>
      <c r="N1020" t="s">
        <v>5919</v>
      </c>
    </row>
    <row r="1021" spans="1:14" x14ac:dyDescent="0.3">
      <c r="A1021">
        <v>1018</v>
      </c>
      <c r="B1021">
        <v>14</v>
      </c>
      <c r="C1021" t="s">
        <v>1587</v>
      </c>
      <c r="D1021" t="s">
        <v>4251</v>
      </c>
      <c r="E1021" t="s">
        <v>4252</v>
      </c>
      <c r="F1021" t="s">
        <v>4253</v>
      </c>
      <c r="G1021" t="s">
        <v>1588</v>
      </c>
      <c r="H1021" t="s">
        <v>1589</v>
      </c>
      <c r="I1021" t="s">
        <v>3531</v>
      </c>
      <c r="J1021" t="s">
        <v>4254</v>
      </c>
      <c r="K1021">
        <v>9609</v>
      </c>
      <c r="L1021" s="12">
        <v>40744</v>
      </c>
      <c r="M1021">
        <f>+YEAR(TListado[[#This Row],[FECHA DE COMPRA]])</f>
        <v>2011</v>
      </c>
      <c r="N1021" t="s">
        <v>5919</v>
      </c>
    </row>
    <row r="1022" spans="1:14" x14ac:dyDescent="0.3">
      <c r="A1022">
        <v>1019</v>
      </c>
      <c r="B1022">
        <v>14</v>
      </c>
      <c r="C1022" t="s">
        <v>1587</v>
      </c>
      <c r="D1022" t="s">
        <v>4009</v>
      </c>
      <c r="E1022" t="s">
        <v>4010</v>
      </c>
      <c r="F1022" t="s">
        <v>4011</v>
      </c>
      <c r="G1022" t="s">
        <v>1588</v>
      </c>
      <c r="H1022" t="s">
        <v>1589</v>
      </c>
      <c r="I1022" t="s">
        <v>3531</v>
      </c>
      <c r="J1022" t="s">
        <v>4012</v>
      </c>
      <c r="K1022">
        <v>9609</v>
      </c>
      <c r="L1022" s="12">
        <v>40744</v>
      </c>
      <c r="M1022">
        <f>+YEAR(TListado[[#This Row],[FECHA DE COMPRA]])</f>
        <v>2011</v>
      </c>
      <c r="N1022" t="s">
        <v>5919</v>
      </c>
    </row>
    <row r="1023" spans="1:14" x14ac:dyDescent="0.3">
      <c r="A1023">
        <v>1020</v>
      </c>
      <c r="B1023">
        <v>14</v>
      </c>
      <c r="C1023" t="s">
        <v>1587</v>
      </c>
      <c r="D1023" t="s">
        <v>4740</v>
      </c>
      <c r="E1023" t="s">
        <v>4741</v>
      </c>
      <c r="F1023" t="s">
        <v>4742</v>
      </c>
      <c r="G1023" t="s">
        <v>1588</v>
      </c>
      <c r="H1023" t="s">
        <v>1589</v>
      </c>
      <c r="I1023" t="s">
        <v>3531</v>
      </c>
      <c r="J1023" t="s">
        <v>4743</v>
      </c>
      <c r="K1023">
        <v>9609</v>
      </c>
      <c r="L1023" s="12">
        <v>40744</v>
      </c>
      <c r="M1023">
        <f>+YEAR(TListado[[#This Row],[FECHA DE COMPRA]])</f>
        <v>2011</v>
      </c>
      <c r="N1023" t="s">
        <v>5919</v>
      </c>
    </row>
    <row r="1024" spans="1:14" x14ac:dyDescent="0.3">
      <c r="A1024">
        <v>1021</v>
      </c>
      <c r="B1024">
        <v>14</v>
      </c>
      <c r="C1024" t="s">
        <v>1587</v>
      </c>
      <c r="D1024" t="s">
        <v>4631</v>
      </c>
      <c r="E1024" t="s">
        <v>4632</v>
      </c>
      <c r="F1024" t="s">
        <v>4633</v>
      </c>
      <c r="G1024" t="s">
        <v>1588</v>
      </c>
      <c r="H1024" t="s">
        <v>1589</v>
      </c>
      <c r="I1024" t="s">
        <v>3531</v>
      </c>
      <c r="J1024" t="s">
        <v>4634</v>
      </c>
      <c r="K1024">
        <v>9609</v>
      </c>
      <c r="L1024" s="12">
        <v>40744</v>
      </c>
      <c r="M1024">
        <f>+YEAR(TListado[[#This Row],[FECHA DE COMPRA]])</f>
        <v>2011</v>
      </c>
      <c r="N1024" t="s">
        <v>5919</v>
      </c>
    </row>
    <row r="1025" spans="1:14" x14ac:dyDescent="0.3">
      <c r="A1025">
        <v>1022</v>
      </c>
      <c r="B1025">
        <v>14</v>
      </c>
      <c r="C1025" t="s">
        <v>1587</v>
      </c>
      <c r="D1025" t="s">
        <v>3906</v>
      </c>
      <c r="E1025" t="s">
        <v>3907</v>
      </c>
      <c r="F1025" t="s">
        <v>3908</v>
      </c>
      <c r="G1025" t="s">
        <v>1588</v>
      </c>
      <c r="H1025" t="s">
        <v>1589</v>
      </c>
      <c r="I1025" t="s">
        <v>3531</v>
      </c>
      <c r="J1025" t="s">
        <v>3909</v>
      </c>
      <c r="K1025">
        <v>12556</v>
      </c>
      <c r="L1025" s="12">
        <v>41144</v>
      </c>
      <c r="M1025">
        <f>+YEAR(TListado[[#This Row],[FECHA DE COMPRA]])</f>
        <v>2012</v>
      </c>
      <c r="N1025" t="s">
        <v>5919</v>
      </c>
    </row>
    <row r="1026" spans="1:14" x14ac:dyDescent="0.3">
      <c r="A1026">
        <v>1023</v>
      </c>
      <c r="B1026">
        <v>14</v>
      </c>
      <c r="C1026" t="s">
        <v>1587</v>
      </c>
      <c r="D1026" t="s">
        <v>3890</v>
      </c>
      <c r="E1026" t="s">
        <v>3891</v>
      </c>
      <c r="F1026" t="s">
        <v>3892</v>
      </c>
      <c r="G1026" t="s">
        <v>1588</v>
      </c>
      <c r="H1026" t="s">
        <v>1589</v>
      </c>
      <c r="I1026" t="s">
        <v>3531</v>
      </c>
      <c r="J1026" t="s">
        <v>3893</v>
      </c>
      <c r="K1026">
        <v>12556</v>
      </c>
      <c r="L1026" s="12">
        <v>41144</v>
      </c>
      <c r="M1026">
        <f>+YEAR(TListado[[#This Row],[FECHA DE COMPRA]])</f>
        <v>2012</v>
      </c>
      <c r="N1026" t="s">
        <v>5919</v>
      </c>
    </row>
    <row r="1027" spans="1:14" x14ac:dyDescent="0.3">
      <c r="A1027">
        <v>1024</v>
      </c>
      <c r="B1027">
        <v>14</v>
      </c>
      <c r="C1027" t="s">
        <v>1587</v>
      </c>
      <c r="D1027" t="s">
        <v>4213</v>
      </c>
      <c r="E1027" t="s">
        <v>4997</v>
      </c>
      <c r="F1027" t="s">
        <v>4998</v>
      </c>
      <c r="G1027" t="s">
        <v>1588</v>
      </c>
      <c r="H1027" t="s">
        <v>1589</v>
      </c>
      <c r="I1027" t="s">
        <v>3531</v>
      </c>
      <c r="J1027" t="s">
        <v>4999</v>
      </c>
      <c r="K1027">
        <v>9609</v>
      </c>
      <c r="L1027" s="12">
        <v>40744</v>
      </c>
      <c r="M1027">
        <f>+YEAR(TListado[[#This Row],[FECHA DE COMPRA]])</f>
        <v>2011</v>
      </c>
      <c r="N1027" t="s">
        <v>5919</v>
      </c>
    </row>
    <row r="1028" spans="1:14" x14ac:dyDescent="0.3">
      <c r="A1028">
        <v>1025</v>
      </c>
      <c r="B1028">
        <v>14</v>
      </c>
      <c r="C1028" t="s">
        <v>1587</v>
      </c>
      <c r="D1028" t="s">
        <v>4995</v>
      </c>
      <c r="E1028">
        <v>1190003155</v>
      </c>
      <c r="F1028" t="s">
        <v>3321</v>
      </c>
      <c r="G1028" t="s">
        <v>1588</v>
      </c>
      <c r="H1028" t="s">
        <v>1589</v>
      </c>
      <c r="I1028" t="s">
        <v>3531</v>
      </c>
      <c r="J1028" t="s">
        <v>4996</v>
      </c>
      <c r="K1028">
        <v>9609</v>
      </c>
      <c r="L1028" s="12">
        <v>40744</v>
      </c>
      <c r="M1028">
        <f>+YEAR(TListado[[#This Row],[FECHA DE COMPRA]])</f>
        <v>2011</v>
      </c>
      <c r="N1028" t="s">
        <v>5919</v>
      </c>
    </row>
    <row r="1029" spans="1:14" x14ac:dyDescent="0.3">
      <c r="A1029">
        <v>1026</v>
      </c>
      <c r="B1029">
        <v>14</v>
      </c>
      <c r="C1029" t="s">
        <v>1587</v>
      </c>
      <c r="D1029" t="s">
        <v>5284</v>
      </c>
      <c r="E1029" t="s">
        <v>5292</v>
      </c>
      <c r="F1029" t="s">
        <v>5293</v>
      </c>
      <c r="G1029" t="s">
        <v>1588</v>
      </c>
      <c r="H1029" t="s">
        <v>1589</v>
      </c>
      <c r="I1029" t="s">
        <v>3531</v>
      </c>
      <c r="J1029" t="s">
        <v>5294</v>
      </c>
      <c r="K1029">
        <v>9609</v>
      </c>
      <c r="L1029" s="12">
        <v>40744</v>
      </c>
      <c r="M1029">
        <f>+YEAR(TListado[[#This Row],[FECHA DE COMPRA]])</f>
        <v>2011</v>
      </c>
      <c r="N1029" t="s">
        <v>5919</v>
      </c>
    </row>
    <row r="1030" spans="1:14" x14ac:dyDescent="0.3">
      <c r="A1030">
        <v>1027</v>
      </c>
      <c r="B1030">
        <v>14</v>
      </c>
      <c r="C1030" t="s">
        <v>1587</v>
      </c>
      <c r="D1030" t="s">
        <v>5299</v>
      </c>
      <c r="E1030">
        <v>1190003100</v>
      </c>
      <c r="F1030" t="s">
        <v>3321</v>
      </c>
      <c r="G1030" t="s">
        <v>1588</v>
      </c>
      <c r="H1030" t="s">
        <v>1589</v>
      </c>
      <c r="I1030" t="s">
        <v>3531</v>
      </c>
      <c r="J1030" t="s">
        <v>5300</v>
      </c>
      <c r="K1030">
        <v>9609</v>
      </c>
      <c r="L1030" s="12">
        <v>40744</v>
      </c>
      <c r="M1030">
        <f>+YEAR(TListado[[#This Row],[FECHA DE COMPRA]])</f>
        <v>2011</v>
      </c>
      <c r="N1030" t="s">
        <v>5919</v>
      </c>
    </row>
    <row r="1031" spans="1:14" x14ac:dyDescent="0.3">
      <c r="A1031">
        <v>1028</v>
      </c>
      <c r="B1031">
        <v>14</v>
      </c>
      <c r="C1031" t="s">
        <v>1587</v>
      </c>
      <c r="D1031" t="s">
        <v>5119</v>
      </c>
      <c r="E1031" t="s">
        <v>5120</v>
      </c>
      <c r="F1031" t="s">
        <v>5121</v>
      </c>
      <c r="G1031" t="s">
        <v>1588</v>
      </c>
      <c r="H1031" t="s">
        <v>1589</v>
      </c>
      <c r="I1031" t="s">
        <v>3531</v>
      </c>
      <c r="J1031" t="s">
        <v>5122</v>
      </c>
      <c r="K1031">
        <v>9609</v>
      </c>
      <c r="L1031" s="12">
        <v>40744</v>
      </c>
      <c r="M1031">
        <f>+YEAR(TListado[[#This Row],[FECHA DE COMPRA]])</f>
        <v>2011</v>
      </c>
      <c r="N1031" t="s">
        <v>5919</v>
      </c>
    </row>
    <row r="1032" spans="1:14" x14ac:dyDescent="0.3">
      <c r="A1032">
        <v>1029</v>
      </c>
      <c r="B1032">
        <v>14</v>
      </c>
      <c r="C1032" t="s">
        <v>1587</v>
      </c>
      <c r="D1032" t="s">
        <v>5115</v>
      </c>
      <c r="E1032" t="s">
        <v>5116</v>
      </c>
      <c r="F1032" t="s">
        <v>5117</v>
      </c>
      <c r="G1032" t="s">
        <v>1588</v>
      </c>
      <c r="H1032" t="s">
        <v>1589</v>
      </c>
      <c r="I1032" t="s">
        <v>3531</v>
      </c>
      <c r="J1032" t="s">
        <v>5118</v>
      </c>
      <c r="K1032">
        <v>9609</v>
      </c>
      <c r="L1032" s="12">
        <v>40744</v>
      </c>
      <c r="M1032">
        <f>+YEAR(TListado[[#This Row],[FECHA DE COMPRA]])</f>
        <v>2011</v>
      </c>
      <c r="N1032" t="s">
        <v>5919</v>
      </c>
    </row>
    <row r="1033" spans="1:14" x14ac:dyDescent="0.3">
      <c r="A1033">
        <v>1030</v>
      </c>
      <c r="B1033">
        <v>14</v>
      </c>
      <c r="C1033" t="s">
        <v>1587</v>
      </c>
      <c r="D1033" t="s">
        <v>3866</v>
      </c>
      <c r="E1033" t="s">
        <v>3867</v>
      </c>
      <c r="F1033" t="s">
        <v>3868</v>
      </c>
      <c r="G1033" t="s">
        <v>1588</v>
      </c>
      <c r="H1033" t="s">
        <v>1589</v>
      </c>
      <c r="I1033" t="s">
        <v>3531</v>
      </c>
      <c r="J1033" t="s">
        <v>3869</v>
      </c>
      <c r="K1033">
        <v>12556</v>
      </c>
      <c r="L1033" s="12">
        <v>41144</v>
      </c>
      <c r="M1033">
        <f>+YEAR(TListado[[#This Row],[FECHA DE COMPRA]])</f>
        <v>2012</v>
      </c>
      <c r="N1033" t="s">
        <v>5919</v>
      </c>
    </row>
    <row r="1034" spans="1:14" x14ac:dyDescent="0.3">
      <c r="A1034">
        <v>1031</v>
      </c>
      <c r="B1034">
        <v>14</v>
      </c>
      <c r="C1034" t="s">
        <v>1587</v>
      </c>
      <c r="D1034" t="s">
        <v>5352</v>
      </c>
      <c r="E1034" t="s">
        <v>5353</v>
      </c>
      <c r="F1034" t="s">
        <v>5354</v>
      </c>
      <c r="G1034" t="s">
        <v>1588</v>
      </c>
      <c r="H1034" t="s">
        <v>1589</v>
      </c>
      <c r="I1034" t="s">
        <v>3531</v>
      </c>
      <c r="J1034" t="s">
        <v>5355</v>
      </c>
      <c r="K1034">
        <v>9609</v>
      </c>
      <c r="L1034" s="12">
        <v>40744</v>
      </c>
      <c r="M1034">
        <f>+YEAR(TListado[[#This Row],[FECHA DE COMPRA]])</f>
        <v>2011</v>
      </c>
      <c r="N1034" t="s">
        <v>5919</v>
      </c>
    </row>
    <row r="1035" spans="1:14" x14ac:dyDescent="0.3">
      <c r="A1035">
        <v>1032</v>
      </c>
      <c r="B1035">
        <v>14</v>
      </c>
      <c r="C1035" t="s">
        <v>1587</v>
      </c>
      <c r="D1035" t="s">
        <v>5348</v>
      </c>
      <c r="E1035" t="s">
        <v>5349</v>
      </c>
      <c r="F1035" t="s">
        <v>5350</v>
      </c>
      <c r="G1035" t="s">
        <v>1588</v>
      </c>
      <c r="H1035" t="s">
        <v>1589</v>
      </c>
      <c r="I1035" t="s">
        <v>3531</v>
      </c>
      <c r="J1035" t="s">
        <v>5351</v>
      </c>
      <c r="K1035">
        <v>9609</v>
      </c>
      <c r="L1035" s="12">
        <v>40744</v>
      </c>
      <c r="M1035">
        <f>+YEAR(TListado[[#This Row],[FECHA DE COMPRA]])</f>
        <v>2011</v>
      </c>
      <c r="N1035" t="s">
        <v>5919</v>
      </c>
    </row>
    <row r="1036" spans="1:14" x14ac:dyDescent="0.3">
      <c r="A1036">
        <v>1033</v>
      </c>
      <c r="B1036">
        <v>14</v>
      </c>
      <c r="C1036" t="s">
        <v>1587</v>
      </c>
      <c r="D1036" t="s">
        <v>4295</v>
      </c>
      <c r="E1036" t="s">
        <v>4296</v>
      </c>
      <c r="F1036" t="s">
        <v>4297</v>
      </c>
      <c r="G1036" t="s">
        <v>1588</v>
      </c>
      <c r="H1036" t="s">
        <v>1589</v>
      </c>
      <c r="I1036" t="s">
        <v>3531</v>
      </c>
      <c r="J1036" t="s">
        <v>4298</v>
      </c>
      <c r="K1036">
        <v>9609</v>
      </c>
      <c r="L1036" s="12">
        <v>40744</v>
      </c>
      <c r="M1036">
        <f>+YEAR(TListado[[#This Row],[FECHA DE COMPRA]])</f>
        <v>2011</v>
      </c>
      <c r="N1036" t="s">
        <v>5919</v>
      </c>
    </row>
    <row r="1037" spans="1:14" x14ac:dyDescent="0.3">
      <c r="A1037">
        <v>1034</v>
      </c>
      <c r="B1037">
        <v>14</v>
      </c>
      <c r="C1037" t="s">
        <v>1587</v>
      </c>
      <c r="D1037" t="s">
        <v>4203</v>
      </c>
      <c r="E1037" t="s">
        <v>4204</v>
      </c>
      <c r="F1037" t="s">
        <v>4205</v>
      </c>
      <c r="G1037" t="s">
        <v>1588</v>
      </c>
      <c r="H1037" t="s">
        <v>1589</v>
      </c>
      <c r="I1037" t="s">
        <v>3531</v>
      </c>
      <c r="J1037" t="s">
        <v>4206</v>
      </c>
      <c r="K1037">
        <v>9609</v>
      </c>
      <c r="L1037" s="12">
        <v>40744</v>
      </c>
      <c r="M1037">
        <f>+YEAR(TListado[[#This Row],[FECHA DE COMPRA]])</f>
        <v>2011</v>
      </c>
      <c r="N1037" t="s">
        <v>5919</v>
      </c>
    </row>
    <row r="1038" spans="1:14" x14ac:dyDescent="0.3">
      <c r="A1038">
        <v>1035</v>
      </c>
      <c r="B1038">
        <v>14</v>
      </c>
      <c r="C1038" t="s">
        <v>1587</v>
      </c>
      <c r="D1038" t="s">
        <v>5575</v>
      </c>
      <c r="E1038">
        <v>1190003070</v>
      </c>
      <c r="F1038" t="s">
        <v>3321</v>
      </c>
      <c r="G1038" t="s">
        <v>1588</v>
      </c>
      <c r="H1038" t="s">
        <v>1589</v>
      </c>
      <c r="I1038" t="s">
        <v>4424</v>
      </c>
      <c r="J1038" t="s">
        <v>5576</v>
      </c>
      <c r="K1038">
        <v>9609</v>
      </c>
      <c r="L1038" s="12">
        <v>40744</v>
      </c>
      <c r="M1038">
        <f>+YEAR(TListado[[#This Row],[FECHA DE COMPRA]])</f>
        <v>2011</v>
      </c>
      <c r="N1038" t="s">
        <v>5919</v>
      </c>
    </row>
    <row r="1039" spans="1:14" x14ac:dyDescent="0.3">
      <c r="A1039">
        <v>1036</v>
      </c>
      <c r="B1039">
        <v>14</v>
      </c>
      <c r="C1039" t="s">
        <v>1587</v>
      </c>
      <c r="D1039" t="s">
        <v>4217</v>
      </c>
      <c r="E1039" t="s">
        <v>4218</v>
      </c>
      <c r="F1039" t="s">
        <v>4219</v>
      </c>
      <c r="G1039" t="s">
        <v>1588</v>
      </c>
      <c r="H1039" t="s">
        <v>1589</v>
      </c>
      <c r="I1039" t="s">
        <v>3531</v>
      </c>
      <c r="J1039" t="s">
        <v>4220</v>
      </c>
      <c r="K1039">
        <v>9609</v>
      </c>
      <c r="L1039" s="12">
        <v>40744</v>
      </c>
      <c r="M1039">
        <f>+YEAR(TListado[[#This Row],[FECHA DE COMPRA]])</f>
        <v>2011</v>
      </c>
      <c r="N1039" t="s">
        <v>5919</v>
      </c>
    </row>
    <row r="1040" spans="1:14" x14ac:dyDescent="0.3">
      <c r="A1040">
        <v>1037</v>
      </c>
      <c r="B1040">
        <v>14</v>
      </c>
      <c r="C1040" t="s">
        <v>1587</v>
      </c>
      <c r="D1040" t="s">
        <v>5592</v>
      </c>
      <c r="E1040" t="s">
        <v>5593</v>
      </c>
      <c r="F1040" t="s">
        <v>5594</v>
      </c>
      <c r="G1040" t="s">
        <v>1588</v>
      </c>
      <c r="H1040" t="s">
        <v>1589</v>
      </c>
      <c r="I1040" t="s">
        <v>4424</v>
      </c>
      <c r="J1040" t="s">
        <v>5595</v>
      </c>
      <c r="K1040">
        <v>9609</v>
      </c>
      <c r="L1040" s="12">
        <v>40744</v>
      </c>
      <c r="M1040">
        <f>+YEAR(TListado[[#This Row],[FECHA DE COMPRA]])</f>
        <v>2011</v>
      </c>
      <c r="N1040" t="s">
        <v>5919</v>
      </c>
    </row>
    <row r="1041" spans="1:14" x14ac:dyDescent="0.3">
      <c r="A1041">
        <v>1038</v>
      </c>
      <c r="B1041">
        <v>14</v>
      </c>
      <c r="C1041" t="s">
        <v>1587</v>
      </c>
      <c r="D1041" t="s">
        <v>4178</v>
      </c>
      <c r="E1041" t="s">
        <v>4179</v>
      </c>
      <c r="F1041" t="s">
        <v>4180</v>
      </c>
      <c r="G1041" t="s">
        <v>1588</v>
      </c>
      <c r="H1041" t="s">
        <v>1589</v>
      </c>
      <c r="I1041" t="s">
        <v>3531</v>
      </c>
      <c r="J1041" t="s">
        <v>4181</v>
      </c>
      <c r="K1041">
        <v>9609</v>
      </c>
      <c r="L1041" s="12">
        <v>40744</v>
      </c>
      <c r="M1041">
        <f>+YEAR(TListado[[#This Row],[FECHA DE COMPRA]])</f>
        <v>2011</v>
      </c>
      <c r="N1041" t="s">
        <v>5919</v>
      </c>
    </row>
    <row r="1042" spans="1:14" x14ac:dyDescent="0.3">
      <c r="A1042">
        <v>1039</v>
      </c>
      <c r="B1042">
        <v>14</v>
      </c>
      <c r="C1042" t="s">
        <v>1587</v>
      </c>
      <c r="D1042" t="s">
        <v>5553</v>
      </c>
      <c r="E1042" t="s">
        <v>5554</v>
      </c>
      <c r="F1042" t="s">
        <v>5555</v>
      </c>
      <c r="G1042" t="s">
        <v>1588</v>
      </c>
      <c r="H1042" t="s">
        <v>1589</v>
      </c>
      <c r="I1042" t="s">
        <v>4424</v>
      </c>
      <c r="J1042" t="s">
        <v>5556</v>
      </c>
      <c r="K1042">
        <v>9609</v>
      </c>
      <c r="L1042" s="12">
        <v>40744</v>
      </c>
      <c r="M1042">
        <f>+YEAR(TListado[[#This Row],[FECHA DE COMPRA]])</f>
        <v>2011</v>
      </c>
      <c r="N1042" t="s">
        <v>5919</v>
      </c>
    </row>
    <row r="1043" spans="1:14" x14ac:dyDescent="0.3">
      <c r="A1043">
        <v>1040</v>
      </c>
      <c r="B1043">
        <v>14</v>
      </c>
      <c r="C1043" t="s">
        <v>1587</v>
      </c>
      <c r="D1043" t="s">
        <v>4151</v>
      </c>
      <c r="E1043" t="s">
        <v>4225</v>
      </c>
      <c r="F1043" t="s">
        <v>4226</v>
      </c>
      <c r="G1043" t="s">
        <v>1588</v>
      </c>
      <c r="H1043" t="s">
        <v>1589</v>
      </c>
      <c r="I1043" t="s">
        <v>3531</v>
      </c>
      <c r="J1043" t="s">
        <v>4227</v>
      </c>
      <c r="K1043">
        <v>9609</v>
      </c>
      <c r="L1043" s="12">
        <v>40744</v>
      </c>
      <c r="M1043">
        <f>+YEAR(TListado[[#This Row],[FECHA DE COMPRA]])</f>
        <v>2011</v>
      </c>
      <c r="N1043" t="s">
        <v>5919</v>
      </c>
    </row>
    <row r="1044" spans="1:14" x14ac:dyDescent="0.3">
      <c r="A1044">
        <v>1041</v>
      </c>
      <c r="B1044">
        <v>14</v>
      </c>
      <c r="C1044" t="s">
        <v>1587</v>
      </c>
      <c r="D1044" t="s">
        <v>5571</v>
      </c>
      <c r="E1044" t="s">
        <v>5572</v>
      </c>
      <c r="F1044" t="s">
        <v>5573</v>
      </c>
      <c r="G1044" t="s">
        <v>1588</v>
      </c>
      <c r="H1044" t="s">
        <v>1589</v>
      </c>
      <c r="I1044" t="s">
        <v>4424</v>
      </c>
      <c r="J1044" t="s">
        <v>5574</v>
      </c>
      <c r="K1044">
        <v>9609</v>
      </c>
      <c r="L1044" s="12">
        <v>40744</v>
      </c>
      <c r="M1044">
        <f>+YEAR(TListado[[#This Row],[FECHA DE COMPRA]])</f>
        <v>2011</v>
      </c>
      <c r="N1044" t="s">
        <v>5919</v>
      </c>
    </row>
    <row r="1045" spans="1:14" x14ac:dyDescent="0.3">
      <c r="A1045">
        <v>1042</v>
      </c>
      <c r="B1045">
        <v>14</v>
      </c>
      <c r="C1045" t="s">
        <v>1587</v>
      </c>
      <c r="D1045" t="s">
        <v>5190</v>
      </c>
      <c r="E1045" t="s">
        <v>5191</v>
      </c>
      <c r="F1045" t="s">
        <v>5192</v>
      </c>
      <c r="G1045" t="s">
        <v>1588</v>
      </c>
      <c r="H1045" t="s">
        <v>1589</v>
      </c>
      <c r="I1045" t="s">
        <v>3531</v>
      </c>
      <c r="J1045" t="s">
        <v>5193</v>
      </c>
      <c r="K1045">
        <v>9609</v>
      </c>
      <c r="L1045" s="12">
        <v>40744</v>
      </c>
      <c r="M1045">
        <f>+YEAR(TListado[[#This Row],[FECHA DE COMPRA]])</f>
        <v>2011</v>
      </c>
      <c r="N1045" t="s">
        <v>5919</v>
      </c>
    </row>
    <row r="1046" spans="1:14" x14ac:dyDescent="0.3">
      <c r="A1046">
        <v>1043</v>
      </c>
      <c r="B1046">
        <v>14</v>
      </c>
      <c r="C1046" t="s">
        <v>1587</v>
      </c>
      <c r="D1046" t="s">
        <v>4182</v>
      </c>
      <c r="E1046" t="s">
        <v>4183</v>
      </c>
      <c r="F1046" t="s">
        <v>4184</v>
      </c>
      <c r="G1046" t="s">
        <v>1588</v>
      </c>
      <c r="H1046" t="s">
        <v>1589</v>
      </c>
      <c r="I1046" t="s">
        <v>3531</v>
      </c>
      <c r="J1046" t="s">
        <v>4185</v>
      </c>
      <c r="K1046">
        <v>9609</v>
      </c>
      <c r="L1046" s="12">
        <v>40744</v>
      </c>
      <c r="M1046">
        <f>+YEAR(TListado[[#This Row],[FECHA DE COMPRA]])</f>
        <v>2011</v>
      </c>
      <c r="N1046" t="s">
        <v>5919</v>
      </c>
    </row>
    <row r="1047" spans="1:14" x14ac:dyDescent="0.3">
      <c r="A1047">
        <v>1044</v>
      </c>
      <c r="B1047">
        <v>14</v>
      </c>
      <c r="C1047" t="s">
        <v>1587</v>
      </c>
      <c r="D1047" t="s">
        <v>5557</v>
      </c>
      <c r="E1047" t="s">
        <v>5558</v>
      </c>
      <c r="F1047" t="s">
        <v>5559</v>
      </c>
      <c r="G1047" t="s">
        <v>1588</v>
      </c>
      <c r="H1047" t="s">
        <v>1589</v>
      </c>
      <c r="I1047" t="s">
        <v>4424</v>
      </c>
      <c r="J1047" t="s">
        <v>5560</v>
      </c>
      <c r="K1047">
        <v>9609</v>
      </c>
      <c r="L1047" s="12">
        <v>40744</v>
      </c>
      <c r="M1047">
        <f>+YEAR(TListado[[#This Row],[FECHA DE COMPRA]])</f>
        <v>2011</v>
      </c>
      <c r="N1047" t="s">
        <v>5919</v>
      </c>
    </row>
    <row r="1048" spans="1:14" x14ac:dyDescent="0.3">
      <c r="A1048">
        <v>1045</v>
      </c>
      <c r="B1048">
        <v>14</v>
      </c>
      <c r="C1048" t="s">
        <v>1587</v>
      </c>
      <c r="D1048" t="s">
        <v>4174</v>
      </c>
      <c r="E1048" t="s">
        <v>4175</v>
      </c>
      <c r="F1048" t="s">
        <v>4176</v>
      </c>
      <c r="G1048" t="s">
        <v>1588</v>
      </c>
      <c r="H1048" t="s">
        <v>1589</v>
      </c>
      <c r="I1048" t="s">
        <v>3531</v>
      </c>
      <c r="J1048" t="s">
        <v>4177</v>
      </c>
      <c r="K1048">
        <v>9609</v>
      </c>
      <c r="L1048" s="12">
        <v>40744</v>
      </c>
      <c r="M1048">
        <f>+YEAR(TListado[[#This Row],[FECHA DE COMPRA]])</f>
        <v>2011</v>
      </c>
      <c r="N1048" t="s">
        <v>5919</v>
      </c>
    </row>
    <row r="1049" spans="1:14" x14ac:dyDescent="0.3">
      <c r="A1049">
        <v>1046</v>
      </c>
      <c r="B1049">
        <v>14</v>
      </c>
      <c r="C1049" t="s">
        <v>1587</v>
      </c>
      <c r="D1049" t="s">
        <v>5549</v>
      </c>
      <c r="E1049" t="s">
        <v>5550</v>
      </c>
      <c r="F1049" t="s">
        <v>5551</v>
      </c>
      <c r="G1049" t="s">
        <v>1588</v>
      </c>
      <c r="H1049" t="s">
        <v>1589</v>
      </c>
      <c r="I1049" t="s">
        <v>4424</v>
      </c>
      <c r="J1049" t="s">
        <v>5552</v>
      </c>
      <c r="K1049">
        <v>9609</v>
      </c>
      <c r="L1049" s="12">
        <v>40744</v>
      </c>
      <c r="M1049">
        <f>+YEAR(TListado[[#This Row],[FECHA DE COMPRA]])</f>
        <v>2011</v>
      </c>
      <c r="N1049" t="s">
        <v>5919</v>
      </c>
    </row>
    <row r="1050" spans="1:14" x14ac:dyDescent="0.3">
      <c r="A1050">
        <v>1047</v>
      </c>
      <c r="B1050">
        <v>14</v>
      </c>
      <c r="C1050" t="s">
        <v>1587</v>
      </c>
      <c r="D1050" t="s">
        <v>3965</v>
      </c>
      <c r="E1050" t="s">
        <v>4210</v>
      </c>
      <c r="F1050" t="s">
        <v>4211</v>
      </c>
      <c r="G1050" t="s">
        <v>1588</v>
      </c>
      <c r="H1050" t="s">
        <v>1589</v>
      </c>
      <c r="I1050" t="s">
        <v>3531</v>
      </c>
      <c r="J1050" t="s">
        <v>4212</v>
      </c>
      <c r="K1050">
        <v>9609</v>
      </c>
      <c r="L1050" s="12">
        <v>40744</v>
      </c>
      <c r="M1050">
        <f>+YEAR(TListado[[#This Row],[FECHA DE COMPRA]])</f>
        <v>2011</v>
      </c>
      <c r="N1050" t="s">
        <v>5919</v>
      </c>
    </row>
    <row r="1051" spans="1:14" x14ac:dyDescent="0.3">
      <c r="A1051">
        <v>1048</v>
      </c>
      <c r="B1051">
        <v>14</v>
      </c>
      <c r="C1051" t="s">
        <v>1587</v>
      </c>
      <c r="D1051" t="s">
        <v>5585</v>
      </c>
      <c r="E1051" t="s">
        <v>5586</v>
      </c>
      <c r="F1051" t="s">
        <v>5587</v>
      </c>
      <c r="G1051" t="s">
        <v>1588</v>
      </c>
      <c r="H1051" t="s">
        <v>1589</v>
      </c>
      <c r="I1051" t="s">
        <v>4424</v>
      </c>
      <c r="J1051" t="s">
        <v>5588</v>
      </c>
      <c r="K1051">
        <v>9609</v>
      </c>
      <c r="L1051" s="12">
        <v>40744</v>
      </c>
      <c r="M1051">
        <f>+YEAR(TListado[[#This Row],[FECHA DE COMPRA]])</f>
        <v>2011</v>
      </c>
      <c r="N1051" t="s">
        <v>5919</v>
      </c>
    </row>
    <row r="1052" spans="1:14" x14ac:dyDescent="0.3">
      <c r="A1052">
        <v>1049</v>
      </c>
      <c r="B1052">
        <v>14</v>
      </c>
      <c r="C1052" t="s">
        <v>1587</v>
      </c>
      <c r="D1052" t="s">
        <v>4166</v>
      </c>
      <c r="E1052" t="s">
        <v>4167</v>
      </c>
      <c r="F1052" t="s">
        <v>4168</v>
      </c>
      <c r="G1052" t="s">
        <v>1588</v>
      </c>
      <c r="H1052" t="s">
        <v>1589</v>
      </c>
      <c r="I1052" t="s">
        <v>3531</v>
      </c>
      <c r="J1052" t="s">
        <v>4169</v>
      </c>
      <c r="K1052">
        <v>9609</v>
      </c>
      <c r="L1052" s="12">
        <v>40744</v>
      </c>
      <c r="M1052">
        <f>+YEAR(TListado[[#This Row],[FECHA DE COMPRA]])</f>
        <v>2011</v>
      </c>
      <c r="N1052" t="s">
        <v>5919</v>
      </c>
    </row>
    <row r="1053" spans="1:14" x14ac:dyDescent="0.3">
      <c r="A1053">
        <v>1050</v>
      </c>
      <c r="B1053">
        <v>14</v>
      </c>
      <c r="C1053" t="s">
        <v>1587</v>
      </c>
      <c r="D1053" t="s">
        <v>5542</v>
      </c>
      <c r="E1053" t="s">
        <v>5543</v>
      </c>
      <c r="F1053" t="s">
        <v>5544</v>
      </c>
      <c r="G1053" t="s">
        <v>1588</v>
      </c>
      <c r="H1053" t="s">
        <v>1589</v>
      </c>
      <c r="I1053" t="s">
        <v>4424</v>
      </c>
      <c r="J1053" t="s">
        <v>5545</v>
      </c>
      <c r="K1053">
        <v>9609</v>
      </c>
      <c r="L1053" s="12">
        <v>40744</v>
      </c>
      <c r="M1053">
        <f>+YEAR(TListado[[#This Row],[FECHA DE COMPRA]])</f>
        <v>2011</v>
      </c>
      <c r="N1053" t="s">
        <v>5919</v>
      </c>
    </row>
    <row r="1054" spans="1:14" x14ac:dyDescent="0.3">
      <c r="A1054">
        <v>1051</v>
      </c>
      <c r="B1054">
        <v>14</v>
      </c>
      <c r="C1054" t="s">
        <v>1587</v>
      </c>
      <c r="D1054" t="s">
        <v>4207</v>
      </c>
      <c r="E1054" t="s">
        <v>4208</v>
      </c>
      <c r="F1054" t="s">
        <v>4207</v>
      </c>
      <c r="G1054" t="s">
        <v>1588</v>
      </c>
      <c r="H1054" t="s">
        <v>1589</v>
      </c>
      <c r="I1054" t="s">
        <v>3531</v>
      </c>
      <c r="J1054" t="s">
        <v>4209</v>
      </c>
      <c r="K1054">
        <v>9609</v>
      </c>
      <c r="L1054" s="12">
        <v>40744</v>
      </c>
      <c r="M1054">
        <f>+YEAR(TListado[[#This Row],[FECHA DE COMPRA]])</f>
        <v>2011</v>
      </c>
      <c r="N1054" t="s">
        <v>5919</v>
      </c>
    </row>
    <row r="1055" spans="1:14" x14ac:dyDescent="0.3">
      <c r="A1055">
        <v>1052</v>
      </c>
      <c r="B1055">
        <v>14</v>
      </c>
      <c r="C1055" t="s">
        <v>1587</v>
      </c>
      <c r="D1055" t="s">
        <v>5581</v>
      </c>
      <c r="E1055" t="s">
        <v>5582</v>
      </c>
      <c r="F1055" t="s">
        <v>5583</v>
      </c>
      <c r="G1055" t="s">
        <v>1588</v>
      </c>
      <c r="H1055" t="s">
        <v>1589</v>
      </c>
      <c r="I1055" t="s">
        <v>4424</v>
      </c>
      <c r="J1055" t="s">
        <v>5584</v>
      </c>
      <c r="K1055">
        <v>9609</v>
      </c>
      <c r="L1055" s="12">
        <v>40744</v>
      </c>
      <c r="M1055">
        <f>+YEAR(TListado[[#This Row],[FECHA DE COMPRA]])</f>
        <v>2011</v>
      </c>
      <c r="N1055" t="s">
        <v>5919</v>
      </c>
    </row>
    <row r="1056" spans="1:14" x14ac:dyDescent="0.3">
      <c r="A1056">
        <v>1053</v>
      </c>
      <c r="B1056">
        <v>14</v>
      </c>
      <c r="C1056" t="s">
        <v>1587</v>
      </c>
      <c r="D1056" t="s">
        <v>4199</v>
      </c>
      <c r="E1056" t="s">
        <v>4200</v>
      </c>
      <c r="F1056" t="s">
        <v>4201</v>
      </c>
      <c r="G1056" t="s">
        <v>1588</v>
      </c>
      <c r="H1056" t="s">
        <v>1589</v>
      </c>
      <c r="I1056" t="s">
        <v>3531</v>
      </c>
      <c r="J1056" t="s">
        <v>4202</v>
      </c>
      <c r="K1056">
        <v>9609</v>
      </c>
      <c r="L1056" s="12">
        <v>40744</v>
      </c>
      <c r="M1056">
        <f>+YEAR(TListado[[#This Row],[FECHA DE COMPRA]])</f>
        <v>2011</v>
      </c>
      <c r="N1056" t="s">
        <v>5919</v>
      </c>
    </row>
    <row r="1057" spans="1:14" x14ac:dyDescent="0.3">
      <c r="A1057">
        <v>1054</v>
      </c>
      <c r="B1057">
        <v>14</v>
      </c>
      <c r="C1057" t="s">
        <v>1587</v>
      </c>
      <c r="D1057" t="s">
        <v>5577</v>
      </c>
      <c r="E1057" t="s">
        <v>5578</v>
      </c>
      <c r="F1057" t="s">
        <v>5579</v>
      </c>
      <c r="G1057" t="s">
        <v>1588</v>
      </c>
      <c r="H1057" t="s">
        <v>1589</v>
      </c>
      <c r="I1057" t="s">
        <v>4424</v>
      </c>
      <c r="J1057" t="s">
        <v>5580</v>
      </c>
      <c r="K1057">
        <v>9609</v>
      </c>
      <c r="L1057" s="12">
        <v>40744</v>
      </c>
      <c r="M1057">
        <f>+YEAR(TListado[[#This Row],[FECHA DE COMPRA]])</f>
        <v>2011</v>
      </c>
      <c r="N1057" t="s">
        <v>5919</v>
      </c>
    </row>
    <row r="1058" spans="1:14" x14ac:dyDescent="0.3">
      <c r="A1058">
        <v>1055</v>
      </c>
      <c r="B1058">
        <v>14</v>
      </c>
      <c r="C1058" t="s">
        <v>1587</v>
      </c>
      <c r="D1058" t="s">
        <v>3691</v>
      </c>
      <c r="E1058" t="s">
        <v>3692</v>
      </c>
      <c r="F1058" t="s">
        <v>3693</v>
      </c>
      <c r="G1058" t="s">
        <v>1588</v>
      </c>
      <c r="H1058" t="s">
        <v>1589</v>
      </c>
      <c r="I1058" t="s">
        <v>3531</v>
      </c>
      <c r="J1058" t="s">
        <v>3694</v>
      </c>
      <c r="K1058">
        <v>12556</v>
      </c>
      <c r="L1058" s="12">
        <v>41144</v>
      </c>
      <c r="M1058">
        <f>+YEAR(TListado[[#This Row],[FECHA DE COMPRA]])</f>
        <v>2012</v>
      </c>
      <c r="N1058" t="s">
        <v>5919</v>
      </c>
    </row>
    <row r="1059" spans="1:14" x14ac:dyDescent="0.3">
      <c r="A1059">
        <v>1056</v>
      </c>
      <c r="B1059">
        <v>14</v>
      </c>
      <c r="C1059" t="s">
        <v>1587</v>
      </c>
      <c r="D1059" t="s">
        <v>4451</v>
      </c>
      <c r="E1059" t="s">
        <v>4452</v>
      </c>
      <c r="F1059" t="s">
        <v>4453</v>
      </c>
      <c r="G1059" t="s">
        <v>1588</v>
      </c>
      <c r="H1059" t="s">
        <v>1589</v>
      </c>
      <c r="I1059" t="s">
        <v>3531</v>
      </c>
      <c r="J1059" t="s">
        <v>4454</v>
      </c>
      <c r="K1059">
        <v>9609</v>
      </c>
      <c r="L1059" s="12">
        <v>40744</v>
      </c>
      <c r="M1059">
        <f>+YEAR(TListado[[#This Row],[FECHA DE COMPRA]])</f>
        <v>2011</v>
      </c>
      <c r="N1059" t="s">
        <v>5919</v>
      </c>
    </row>
    <row r="1060" spans="1:14" x14ac:dyDescent="0.3">
      <c r="A1060">
        <v>1057</v>
      </c>
      <c r="B1060">
        <v>14</v>
      </c>
      <c r="C1060" t="s">
        <v>1587</v>
      </c>
      <c r="D1060" t="s">
        <v>3486</v>
      </c>
      <c r="E1060" t="s">
        <v>3487</v>
      </c>
      <c r="F1060" t="s">
        <v>3488</v>
      </c>
      <c r="G1060" t="s">
        <v>1588</v>
      </c>
      <c r="H1060" t="s">
        <v>1715</v>
      </c>
      <c r="I1060" t="s">
        <v>3489</v>
      </c>
      <c r="J1060" t="s">
        <v>3490</v>
      </c>
      <c r="K1060">
        <v>14947</v>
      </c>
      <c r="L1060" s="12">
        <v>41841</v>
      </c>
      <c r="M1060">
        <f>+YEAR(TListado[[#This Row],[FECHA DE COMPRA]])</f>
        <v>2014</v>
      </c>
      <c r="N1060" t="s">
        <v>5919</v>
      </c>
    </row>
    <row r="1061" spans="1:14" x14ac:dyDescent="0.3">
      <c r="A1061">
        <v>1058</v>
      </c>
      <c r="B1061">
        <v>14</v>
      </c>
      <c r="C1061" t="s">
        <v>1587</v>
      </c>
      <c r="D1061" t="s">
        <v>5427</v>
      </c>
      <c r="E1061" t="s">
        <v>5428</v>
      </c>
      <c r="F1061" t="s">
        <v>5429</v>
      </c>
      <c r="G1061" t="s">
        <v>1588</v>
      </c>
      <c r="H1061" t="s">
        <v>1589</v>
      </c>
      <c r="I1061" t="s">
        <v>5303</v>
      </c>
      <c r="J1061" t="s">
        <v>5430</v>
      </c>
      <c r="K1061">
        <v>9609</v>
      </c>
      <c r="L1061" s="12">
        <v>40744</v>
      </c>
      <c r="M1061">
        <f>+YEAR(TListado[[#This Row],[FECHA DE COMPRA]])</f>
        <v>2011</v>
      </c>
      <c r="N1061" t="s">
        <v>5919</v>
      </c>
    </row>
    <row r="1062" spans="1:14" x14ac:dyDescent="0.3">
      <c r="A1062">
        <v>1059</v>
      </c>
      <c r="B1062">
        <v>14</v>
      </c>
      <c r="C1062" t="s">
        <v>1587</v>
      </c>
      <c r="D1062" t="s">
        <v>4182</v>
      </c>
      <c r="E1062">
        <v>1150001376</v>
      </c>
      <c r="F1062" t="s">
        <v>3321</v>
      </c>
      <c r="G1062" t="s">
        <v>1588</v>
      </c>
      <c r="H1062" t="s">
        <v>1589</v>
      </c>
      <c r="I1062" t="s">
        <v>1596</v>
      </c>
      <c r="J1062" t="s">
        <v>1665</v>
      </c>
      <c r="K1062">
        <v>14947</v>
      </c>
      <c r="L1062" s="12">
        <v>41719</v>
      </c>
      <c r="M1062">
        <f>+YEAR(TListado[[#This Row],[FECHA DE COMPRA]])</f>
        <v>2014</v>
      </c>
      <c r="N1062" t="s">
        <v>5919</v>
      </c>
    </row>
    <row r="1063" spans="1:14" x14ac:dyDescent="0.3">
      <c r="A1063">
        <v>1060</v>
      </c>
      <c r="B1063">
        <v>14</v>
      </c>
      <c r="C1063" t="s">
        <v>1587</v>
      </c>
      <c r="D1063" t="s">
        <v>3973</v>
      </c>
      <c r="E1063" t="s">
        <v>3974</v>
      </c>
      <c r="F1063" t="s">
        <v>3975</v>
      </c>
      <c r="G1063" t="s">
        <v>1588</v>
      </c>
      <c r="H1063" t="s">
        <v>1589</v>
      </c>
      <c r="I1063" t="s">
        <v>3531</v>
      </c>
      <c r="J1063" t="s">
        <v>3976</v>
      </c>
      <c r="K1063">
        <v>9609</v>
      </c>
      <c r="L1063" s="12">
        <v>40744</v>
      </c>
      <c r="M1063">
        <f>+YEAR(TListado[[#This Row],[FECHA DE COMPRA]])</f>
        <v>2011</v>
      </c>
      <c r="N1063" t="s">
        <v>5919</v>
      </c>
    </row>
    <row r="1064" spans="1:14" x14ac:dyDescent="0.3">
      <c r="A1064">
        <v>1061</v>
      </c>
      <c r="B1064">
        <v>14</v>
      </c>
      <c r="C1064" t="s">
        <v>1587</v>
      </c>
      <c r="D1064" t="s">
        <v>4901</v>
      </c>
      <c r="E1064" t="s">
        <v>4902</v>
      </c>
      <c r="F1064" t="s">
        <v>4903</v>
      </c>
      <c r="G1064" t="s">
        <v>1588</v>
      </c>
      <c r="H1064" t="s">
        <v>1589</v>
      </c>
      <c r="I1064" t="s">
        <v>3531</v>
      </c>
      <c r="J1064" t="s">
        <v>4904</v>
      </c>
      <c r="K1064">
        <v>9609</v>
      </c>
      <c r="L1064" s="12">
        <v>40744</v>
      </c>
      <c r="M1064">
        <f>+YEAR(TListado[[#This Row],[FECHA DE COMPRA]])</f>
        <v>2011</v>
      </c>
      <c r="N1064" t="s">
        <v>5919</v>
      </c>
    </row>
    <row r="1065" spans="1:14" x14ac:dyDescent="0.3">
      <c r="A1065">
        <v>1062</v>
      </c>
      <c r="B1065">
        <v>14</v>
      </c>
      <c r="C1065" t="s">
        <v>1587</v>
      </c>
      <c r="D1065" t="s">
        <v>3977</v>
      </c>
      <c r="E1065" t="s">
        <v>3978</v>
      </c>
      <c r="F1065" t="s">
        <v>3979</v>
      </c>
      <c r="G1065" t="s">
        <v>1588</v>
      </c>
      <c r="H1065" t="s">
        <v>1589</v>
      </c>
      <c r="I1065" t="s">
        <v>3531</v>
      </c>
      <c r="J1065" t="s">
        <v>3980</v>
      </c>
      <c r="K1065">
        <v>9609</v>
      </c>
      <c r="L1065" s="12">
        <v>40744</v>
      </c>
      <c r="M1065">
        <f>+YEAR(TListado[[#This Row],[FECHA DE COMPRA]])</f>
        <v>2011</v>
      </c>
      <c r="N1065" t="s">
        <v>5919</v>
      </c>
    </row>
    <row r="1066" spans="1:14" x14ac:dyDescent="0.3">
      <c r="A1066">
        <v>1063</v>
      </c>
      <c r="B1066">
        <v>14</v>
      </c>
      <c r="C1066" t="s">
        <v>1587</v>
      </c>
      <c r="D1066" t="s">
        <v>4647</v>
      </c>
      <c r="E1066" t="s">
        <v>4648</v>
      </c>
      <c r="F1066" t="s">
        <v>4649</v>
      </c>
      <c r="G1066" t="s">
        <v>1588</v>
      </c>
      <c r="H1066" t="s">
        <v>1589</v>
      </c>
      <c r="I1066" t="s">
        <v>3531</v>
      </c>
      <c r="J1066" t="s">
        <v>4650</v>
      </c>
      <c r="K1066">
        <v>9609</v>
      </c>
      <c r="L1066" s="12">
        <v>40744</v>
      </c>
      <c r="M1066">
        <f>+YEAR(TListado[[#This Row],[FECHA DE COMPRA]])</f>
        <v>2011</v>
      </c>
      <c r="N1066" t="s">
        <v>5919</v>
      </c>
    </row>
    <row r="1067" spans="1:14" x14ac:dyDescent="0.3">
      <c r="A1067">
        <v>1064</v>
      </c>
      <c r="B1067">
        <v>14</v>
      </c>
      <c r="C1067" t="s">
        <v>1587</v>
      </c>
      <c r="D1067" t="s">
        <v>4052</v>
      </c>
      <c r="E1067" t="s">
        <v>4053</v>
      </c>
      <c r="F1067" t="s">
        <v>4054</v>
      </c>
      <c r="G1067" t="s">
        <v>1588</v>
      </c>
      <c r="H1067" t="s">
        <v>1589</v>
      </c>
      <c r="I1067" t="s">
        <v>3531</v>
      </c>
      <c r="J1067" t="s">
        <v>4055</v>
      </c>
      <c r="K1067">
        <v>9609</v>
      </c>
      <c r="L1067" s="12">
        <v>40744</v>
      </c>
      <c r="M1067">
        <f>+YEAR(TListado[[#This Row],[FECHA DE COMPRA]])</f>
        <v>2011</v>
      </c>
      <c r="N1067" t="s">
        <v>5919</v>
      </c>
    </row>
    <row r="1068" spans="1:14" x14ac:dyDescent="0.3">
      <c r="A1068">
        <v>1065</v>
      </c>
      <c r="B1068">
        <v>14</v>
      </c>
      <c r="C1068" t="s">
        <v>1587</v>
      </c>
      <c r="D1068" t="s">
        <v>4033</v>
      </c>
      <c r="E1068" t="s">
        <v>4034</v>
      </c>
      <c r="F1068" t="s">
        <v>4035</v>
      </c>
      <c r="G1068" t="s">
        <v>1588</v>
      </c>
      <c r="H1068" t="s">
        <v>1589</v>
      </c>
      <c r="I1068" t="s">
        <v>3531</v>
      </c>
      <c r="J1068" t="s">
        <v>4036</v>
      </c>
      <c r="K1068">
        <v>9609</v>
      </c>
      <c r="L1068" s="12">
        <v>40744</v>
      </c>
      <c r="M1068">
        <f>+YEAR(TListado[[#This Row],[FECHA DE COMPRA]])</f>
        <v>2011</v>
      </c>
      <c r="N1068" t="s">
        <v>5919</v>
      </c>
    </row>
    <row r="1069" spans="1:14" x14ac:dyDescent="0.3">
      <c r="A1069">
        <v>1066</v>
      </c>
      <c r="B1069">
        <v>14</v>
      </c>
      <c r="C1069" t="s">
        <v>1587</v>
      </c>
      <c r="D1069" t="s">
        <v>3643</v>
      </c>
      <c r="E1069" t="s">
        <v>3644</v>
      </c>
      <c r="F1069" t="s">
        <v>3645</v>
      </c>
      <c r="G1069" t="s">
        <v>1588</v>
      </c>
      <c r="H1069" t="s">
        <v>1589</v>
      </c>
      <c r="I1069" t="s">
        <v>3531</v>
      </c>
      <c r="J1069" t="s">
        <v>3646</v>
      </c>
      <c r="K1069">
        <v>12556</v>
      </c>
      <c r="L1069" s="12">
        <v>41144</v>
      </c>
      <c r="M1069">
        <f>+YEAR(TListado[[#This Row],[FECHA DE COMPRA]])</f>
        <v>2012</v>
      </c>
      <c r="N1069" t="s">
        <v>5919</v>
      </c>
    </row>
    <row r="1070" spans="1:14" x14ac:dyDescent="0.3">
      <c r="A1070">
        <v>1067</v>
      </c>
      <c r="B1070">
        <v>14</v>
      </c>
      <c r="C1070" t="s">
        <v>1587</v>
      </c>
      <c r="D1070" t="s">
        <v>4037</v>
      </c>
      <c r="E1070" t="s">
        <v>4038</v>
      </c>
      <c r="F1070" t="s">
        <v>4039</v>
      </c>
      <c r="G1070" t="s">
        <v>1588</v>
      </c>
      <c r="H1070" t="s">
        <v>1589</v>
      </c>
      <c r="I1070" t="s">
        <v>3531</v>
      </c>
      <c r="J1070" t="s">
        <v>4040</v>
      </c>
      <c r="K1070">
        <v>9609</v>
      </c>
      <c r="L1070" s="12">
        <v>40744</v>
      </c>
      <c r="M1070">
        <f>+YEAR(TListado[[#This Row],[FECHA DE COMPRA]])</f>
        <v>2011</v>
      </c>
      <c r="N1070" t="s">
        <v>5919</v>
      </c>
    </row>
    <row r="1071" spans="1:14" x14ac:dyDescent="0.3">
      <c r="A1071">
        <v>1068</v>
      </c>
      <c r="B1071">
        <v>14</v>
      </c>
      <c r="C1071" t="s">
        <v>1587</v>
      </c>
      <c r="D1071" t="s">
        <v>4658</v>
      </c>
      <c r="E1071" t="s">
        <v>4659</v>
      </c>
      <c r="F1071" t="s">
        <v>4660</v>
      </c>
      <c r="G1071" t="s">
        <v>1588</v>
      </c>
      <c r="H1071" t="s">
        <v>1589</v>
      </c>
      <c r="I1071" t="s">
        <v>3531</v>
      </c>
      <c r="J1071" t="s">
        <v>4661</v>
      </c>
      <c r="K1071">
        <v>9609</v>
      </c>
      <c r="L1071" s="12">
        <v>40744</v>
      </c>
      <c r="M1071">
        <f>+YEAR(TListado[[#This Row],[FECHA DE COMPRA]])</f>
        <v>2011</v>
      </c>
      <c r="N1071" t="s">
        <v>5919</v>
      </c>
    </row>
    <row r="1072" spans="1:14" x14ac:dyDescent="0.3">
      <c r="A1072">
        <v>1069</v>
      </c>
      <c r="B1072">
        <v>14</v>
      </c>
      <c r="C1072" t="s">
        <v>1587</v>
      </c>
      <c r="D1072" t="s">
        <v>4001</v>
      </c>
      <c r="E1072" t="s">
        <v>4002</v>
      </c>
      <c r="F1072" t="s">
        <v>4003</v>
      </c>
      <c r="G1072" t="s">
        <v>1588</v>
      </c>
      <c r="H1072" t="s">
        <v>1589</v>
      </c>
      <c r="I1072" t="s">
        <v>3531</v>
      </c>
      <c r="J1072" t="s">
        <v>4004</v>
      </c>
      <c r="K1072">
        <v>9609</v>
      </c>
      <c r="L1072" s="12">
        <v>40744</v>
      </c>
      <c r="M1072">
        <f>+YEAR(TListado[[#This Row],[FECHA DE COMPRA]])</f>
        <v>2011</v>
      </c>
      <c r="N1072" t="s">
        <v>5919</v>
      </c>
    </row>
    <row r="1073" spans="1:14" x14ac:dyDescent="0.3">
      <c r="A1073">
        <v>1070</v>
      </c>
      <c r="B1073">
        <v>14</v>
      </c>
      <c r="C1073" t="s">
        <v>1587</v>
      </c>
      <c r="D1073" t="s">
        <v>4413</v>
      </c>
      <c r="E1073" t="s">
        <v>4414</v>
      </c>
      <c r="F1073" t="s">
        <v>4415</v>
      </c>
      <c r="G1073" t="s">
        <v>1588</v>
      </c>
      <c r="H1073" t="s">
        <v>1589</v>
      </c>
      <c r="I1073" t="s">
        <v>3531</v>
      </c>
      <c r="J1073" t="s">
        <v>4416</v>
      </c>
      <c r="K1073">
        <v>9609</v>
      </c>
      <c r="L1073" s="12">
        <v>40744</v>
      </c>
      <c r="M1073">
        <f>+YEAR(TListado[[#This Row],[FECHA DE COMPRA]])</f>
        <v>2011</v>
      </c>
      <c r="N1073" t="s">
        <v>5919</v>
      </c>
    </row>
    <row r="1074" spans="1:14" x14ac:dyDescent="0.3">
      <c r="A1074">
        <v>1071</v>
      </c>
      <c r="B1074">
        <v>14</v>
      </c>
      <c r="C1074" t="s">
        <v>1587</v>
      </c>
      <c r="D1074" t="s">
        <v>5048</v>
      </c>
      <c r="E1074" t="s">
        <v>5049</v>
      </c>
      <c r="F1074" t="s">
        <v>5050</v>
      </c>
      <c r="G1074" t="s">
        <v>1588</v>
      </c>
      <c r="H1074" t="s">
        <v>1589</v>
      </c>
      <c r="I1074" t="s">
        <v>3531</v>
      </c>
      <c r="J1074" t="s">
        <v>5051</v>
      </c>
      <c r="K1074">
        <v>9609</v>
      </c>
      <c r="L1074" s="12">
        <v>40744</v>
      </c>
      <c r="M1074">
        <f>+YEAR(TListado[[#This Row],[FECHA DE COMPRA]])</f>
        <v>2011</v>
      </c>
      <c r="N1074" t="s">
        <v>5919</v>
      </c>
    </row>
    <row r="1075" spans="1:14" x14ac:dyDescent="0.3">
      <c r="A1075">
        <v>1072</v>
      </c>
      <c r="B1075">
        <v>14</v>
      </c>
      <c r="C1075" t="s">
        <v>1587</v>
      </c>
      <c r="D1075" t="s">
        <v>5316</v>
      </c>
      <c r="E1075" t="s">
        <v>5317</v>
      </c>
      <c r="F1075" t="s">
        <v>5318</v>
      </c>
      <c r="G1075" t="s">
        <v>1588</v>
      </c>
      <c r="H1075" t="s">
        <v>1589</v>
      </c>
      <c r="I1075" t="s">
        <v>3531</v>
      </c>
      <c r="J1075" t="s">
        <v>5319</v>
      </c>
      <c r="K1075">
        <v>9609</v>
      </c>
      <c r="L1075" s="12">
        <v>40744</v>
      </c>
      <c r="M1075">
        <f>+YEAR(TListado[[#This Row],[FECHA DE COMPRA]])</f>
        <v>2011</v>
      </c>
      <c r="N1075" t="s">
        <v>5919</v>
      </c>
    </row>
    <row r="1076" spans="1:14" x14ac:dyDescent="0.3">
      <c r="A1076">
        <v>1073</v>
      </c>
      <c r="B1076">
        <v>14</v>
      </c>
      <c r="C1076" t="s">
        <v>1587</v>
      </c>
      <c r="D1076" t="s">
        <v>4940</v>
      </c>
      <c r="E1076" t="s">
        <v>4941</v>
      </c>
      <c r="F1076" t="s">
        <v>4942</v>
      </c>
      <c r="G1076" t="s">
        <v>1588</v>
      </c>
      <c r="H1076" t="s">
        <v>1589</v>
      </c>
      <c r="I1076" t="s">
        <v>3531</v>
      </c>
      <c r="J1076" t="s">
        <v>4943</v>
      </c>
      <c r="K1076">
        <v>9609</v>
      </c>
      <c r="L1076" s="12">
        <v>40744</v>
      </c>
      <c r="M1076">
        <f>+YEAR(TListado[[#This Row],[FECHA DE COMPRA]])</f>
        <v>2011</v>
      </c>
      <c r="N1076" t="s">
        <v>5919</v>
      </c>
    </row>
    <row r="1077" spans="1:14" x14ac:dyDescent="0.3">
      <c r="A1077">
        <v>1074</v>
      </c>
      <c r="B1077">
        <v>14</v>
      </c>
      <c r="C1077" t="s">
        <v>1587</v>
      </c>
      <c r="D1077" t="s">
        <v>4716</v>
      </c>
      <c r="E1077">
        <v>1190003098</v>
      </c>
      <c r="F1077" t="s">
        <v>3321</v>
      </c>
      <c r="G1077" t="s">
        <v>1588</v>
      </c>
      <c r="H1077" t="s">
        <v>1589</v>
      </c>
      <c r="I1077" t="s">
        <v>3531</v>
      </c>
      <c r="J1077" t="s">
        <v>4717</v>
      </c>
      <c r="K1077">
        <v>9609</v>
      </c>
      <c r="L1077" s="12">
        <v>40744</v>
      </c>
      <c r="M1077">
        <f>+YEAR(TListado[[#This Row],[FECHA DE COMPRA]])</f>
        <v>2011</v>
      </c>
      <c r="N1077" t="s">
        <v>5919</v>
      </c>
    </row>
    <row r="1078" spans="1:14" x14ac:dyDescent="0.3">
      <c r="A1078">
        <v>1075</v>
      </c>
      <c r="B1078">
        <v>14</v>
      </c>
      <c r="C1078" t="s">
        <v>1587</v>
      </c>
      <c r="D1078" t="s">
        <v>5123</v>
      </c>
      <c r="E1078">
        <v>1190003127</v>
      </c>
      <c r="F1078" t="s">
        <v>3321</v>
      </c>
      <c r="G1078" t="s">
        <v>1588</v>
      </c>
      <c r="H1078" t="s">
        <v>1589</v>
      </c>
      <c r="I1078" t="s">
        <v>3531</v>
      </c>
      <c r="J1078" t="s">
        <v>5124</v>
      </c>
      <c r="K1078">
        <v>9609</v>
      </c>
      <c r="L1078" s="12">
        <v>40744</v>
      </c>
      <c r="M1078">
        <f>+YEAR(TListado[[#This Row],[FECHA DE COMPRA]])</f>
        <v>2011</v>
      </c>
      <c r="N1078" t="s">
        <v>5919</v>
      </c>
    </row>
    <row r="1079" spans="1:14" x14ac:dyDescent="0.3">
      <c r="A1079">
        <v>1076</v>
      </c>
      <c r="B1079">
        <v>14</v>
      </c>
      <c r="C1079" t="s">
        <v>1587</v>
      </c>
      <c r="D1079" t="s">
        <v>5000</v>
      </c>
      <c r="E1079" t="s">
        <v>5001</v>
      </c>
      <c r="F1079" t="s">
        <v>5002</v>
      </c>
      <c r="G1079" t="s">
        <v>1588</v>
      </c>
      <c r="H1079" t="s">
        <v>1589</v>
      </c>
      <c r="I1079" t="s">
        <v>3531</v>
      </c>
      <c r="J1079" t="s">
        <v>5003</v>
      </c>
      <c r="K1079">
        <v>9609</v>
      </c>
      <c r="L1079" s="12">
        <v>40744</v>
      </c>
      <c r="M1079">
        <f>+YEAR(TListado[[#This Row],[FECHA DE COMPRA]])</f>
        <v>2011</v>
      </c>
      <c r="N1079" t="s">
        <v>5919</v>
      </c>
    </row>
    <row r="1080" spans="1:14" x14ac:dyDescent="0.3">
      <c r="A1080">
        <v>1077</v>
      </c>
      <c r="B1080">
        <v>14</v>
      </c>
      <c r="C1080" t="s">
        <v>1587</v>
      </c>
      <c r="D1080" t="s">
        <v>4744</v>
      </c>
      <c r="E1080" t="s">
        <v>4745</v>
      </c>
      <c r="F1080" t="s">
        <v>4746</v>
      </c>
      <c r="G1080" t="s">
        <v>1588</v>
      </c>
      <c r="H1080" t="s">
        <v>1589</v>
      </c>
      <c r="I1080" t="s">
        <v>3531</v>
      </c>
      <c r="J1080" t="s">
        <v>4747</v>
      </c>
      <c r="K1080">
        <v>9609</v>
      </c>
      <c r="L1080" s="12">
        <v>40744</v>
      </c>
      <c r="M1080">
        <f>+YEAR(TListado[[#This Row],[FECHA DE COMPRA]])</f>
        <v>2011</v>
      </c>
      <c r="N1080" t="s">
        <v>5919</v>
      </c>
    </row>
    <row r="1081" spans="1:14" x14ac:dyDescent="0.3">
      <c r="A1081">
        <v>1078</v>
      </c>
      <c r="B1081">
        <v>14</v>
      </c>
      <c r="C1081" t="s">
        <v>1587</v>
      </c>
      <c r="D1081" t="s">
        <v>5276</v>
      </c>
      <c r="E1081" t="s">
        <v>5277</v>
      </c>
      <c r="F1081" t="s">
        <v>5278</v>
      </c>
      <c r="G1081" t="s">
        <v>1588</v>
      </c>
      <c r="H1081" t="s">
        <v>1589</v>
      </c>
      <c r="I1081" t="s">
        <v>3531</v>
      </c>
      <c r="J1081" t="s">
        <v>5279</v>
      </c>
      <c r="K1081">
        <v>9609</v>
      </c>
      <c r="L1081" s="12">
        <v>40744</v>
      </c>
      <c r="M1081">
        <f>+YEAR(TListado[[#This Row],[FECHA DE COMPRA]])</f>
        <v>2011</v>
      </c>
      <c r="N1081" t="s">
        <v>5919</v>
      </c>
    </row>
    <row r="1082" spans="1:14" x14ac:dyDescent="0.3">
      <c r="A1082">
        <v>1079</v>
      </c>
      <c r="B1082">
        <v>14</v>
      </c>
      <c r="C1082" t="s">
        <v>1587</v>
      </c>
      <c r="D1082" t="s">
        <v>4833</v>
      </c>
      <c r="E1082" t="s">
        <v>4834</v>
      </c>
      <c r="F1082" t="s">
        <v>4835</v>
      </c>
      <c r="G1082" t="s">
        <v>1588</v>
      </c>
      <c r="H1082" t="s">
        <v>1589</v>
      </c>
      <c r="I1082" t="s">
        <v>3531</v>
      </c>
      <c r="J1082" t="s">
        <v>4836</v>
      </c>
      <c r="K1082">
        <v>9609</v>
      </c>
      <c r="L1082" s="12">
        <v>40744</v>
      </c>
      <c r="M1082">
        <f>+YEAR(TListado[[#This Row],[FECHA DE COMPRA]])</f>
        <v>2011</v>
      </c>
      <c r="N1082" t="s">
        <v>5919</v>
      </c>
    </row>
    <row r="1083" spans="1:14" x14ac:dyDescent="0.3">
      <c r="A1083">
        <v>1080</v>
      </c>
      <c r="B1083">
        <v>14</v>
      </c>
      <c r="C1083" t="s">
        <v>1587</v>
      </c>
      <c r="D1083" t="s">
        <v>4478</v>
      </c>
      <c r="E1083" t="s">
        <v>4479</v>
      </c>
      <c r="F1083" t="s">
        <v>4480</v>
      </c>
      <c r="G1083" t="s">
        <v>1588</v>
      </c>
      <c r="H1083" t="s">
        <v>1589</v>
      </c>
      <c r="I1083" t="s">
        <v>3531</v>
      </c>
      <c r="J1083" t="s">
        <v>4481</v>
      </c>
      <c r="K1083">
        <v>9609</v>
      </c>
      <c r="L1083" s="12">
        <v>40744</v>
      </c>
      <c r="M1083">
        <f>+YEAR(TListado[[#This Row],[FECHA DE COMPRA]])</f>
        <v>2011</v>
      </c>
      <c r="N1083" t="s">
        <v>5919</v>
      </c>
    </row>
    <row r="1084" spans="1:14" x14ac:dyDescent="0.3">
      <c r="A1084">
        <v>1081</v>
      </c>
      <c r="B1084">
        <v>14</v>
      </c>
      <c r="C1084" t="s">
        <v>1587</v>
      </c>
      <c r="D1084" t="s">
        <v>4980</v>
      </c>
      <c r="E1084" t="s">
        <v>4981</v>
      </c>
      <c r="F1084" t="s">
        <v>4982</v>
      </c>
      <c r="G1084" t="s">
        <v>1588</v>
      </c>
      <c r="H1084" t="s">
        <v>1589</v>
      </c>
      <c r="I1084" t="s">
        <v>3531</v>
      </c>
      <c r="J1084" t="s">
        <v>4983</v>
      </c>
      <c r="K1084">
        <v>9609</v>
      </c>
      <c r="L1084" s="12">
        <v>40744</v>
      </c>
      <c r="M1084">
        <f>+YEAR(TListado[[#This Row],[FECHA DE COMPRA]])</f>
        <v>2011</v>
      </c>
      <c r="N1084" t="s">
        <v>5919</v>
      </c>
    </row>
    <row r="1085" spans="1:14" x14ac:dyDescent="0.3">
      <c r="A1085">
        <v>1082</v>
      </c>
      <c r="B1085">
        <v>14</v>
      </c>
      <c r="C1085" t="s">
        <v>1587</v>
      </c>
      <c r="D1085" t="s">
        <v>4991</v>
      </c>
      <c r="E1085" t="s">
        <v>4992</v>
      </c>
      <c r="F1085" t="s">
        <v>4993</v>
      </c>
      <c r="G1085" t="s">
        <v>1588</v>
      </c>
      <c r="H1085" t="s">
        <v>1589</v>
      </c>
      <c r="I1085" t="s">
        <v>3531</v>
      </c>
      <c r="J1085" t="s">
        <v>4994</v>
      </c>
      <c r="K1085">
        <v>9609</v>
      </c>
      <c r="L1085" s="12">
        <v>40744</v>
      </c>
      <c r="M1085">
        <f>+YEAR(TListado[[#This Row],[FECHA DE COMPRA]])</f>
        <v>2011</v>
      </c>
      <c r="N1085" t="s">
        <v>5919</v>
      </c>
    </row>
    <row r="1086" spans="1:14" x14ac:dyDescent="0.3">
      <c r="A1086">
        <v>1083</v>
      </c>
      <c r="B1086">
        <v>14</v>
      </c>
      <c r="C1086" t="s">
        <v>1587</v>
      </c>
      <c r="D1086" t="s">
        <v>5125</v>
      </c>
      <c r="E1086" t="s">
        <v>5126</v>
      </c>
      <c r="F1086" t="s">
        <v>5127</v>
      </c>
      <c r="G1086" t="s">
        <v>1588</v>
      </c>
      <c r="H1086" t="s">
        <v>1589</v>
      </c>
      <c r="I1086" t="s">
        <v>3531</v>
      </c>
      <c r="J1086" t="s">
        <v>5128</v>
      </c>
      <c r="K1086">
        <v>9609</v>
      </c>
      <c r="L1086" s="12">
        <v>40744</v>
      </c>
      <c r="M1086">
        <f>+YEAR(TListado[[#This Row],[FECHA DE COMPRA]])</f>
        <v>2011</v>
      </c>
      <c r="N1086" t="s">
        <v>5919</v>
      </c>
    </row>
    <row r="1087" spans="1:14" x14ac:dyDescent="0.3">
      <c r="A1087">
        <v>1084</v>
      </c>
      <c r="B1087">
        <v>14</v>
      </c>
      <c r="C1087" t="s">
        <v>1587</v>
      </c>
      <c r="D1087" t="s">
        <v>3918</v>
      </c>
      <c r="E1087" t="s">
        <v>3919</v>
      </c>
      <c r="F1087" t="s">
        <v>3920</v>
      </c>
      <c r="G1087" t="s">
        <v>1588</v>
      </c>
      <c r="H1087" t="s">
        <v>1589</v>
      </c>
      <c r="I1087" t="s">
        <v>3531</v>
      </c>
      <c r="J1087" t="s">
        <v>3921</v>
      </c>
      <c r="K1087">
        <v>12556</v>
      </c>
      <c r="L1087" s="12">
        <v>41144</v>
      </c>
      <c r="M1087">
        <f>+YEAR(TListado[[#This Row],[FECHA DE COMPRA]])</f>
        <v>2012</v>
      </c>
      <c r="N1087" t="s">
        <v>5919</v>
      </c>
    </row>
    <row r="1088" spans="1:14" x14ac:dyDescent="0.3">
      <c r="A1088">
        <v>1085</v>
      </c>
      <c r="B1088">
        <v>14</v>
      </c>
      <c r="C1088" t="s">
        <v>1587</v>
      </c>
      <c r="D1088" t="s">
        <v>4987</v>
      </c>
      <c r="E1088" t="s">
        <v>4988</v>
      </c>
      <c r="F1088" t="s">
        <v>4989</v>
      </c>
      <c r="G1088" t="s">
        <v>1588</v>
      </c>
      <c r="H1088" t="s">
        <v>1589</v>
      </c>
      <c r="I1088" t="s">
        <v>3531</v>
      </c>
      <c r="J1088" t="s">
        <v>4990</v>
      </c>
      <c r="K1088">
        <v>9609</v>
      </c>
      <c r="L1088" s="12">
        <v>40744</v>
      </c>
      <c r="M1088">
        <f>+YEAR(TListado[[#This Row],[FECHA DE COMPRA]])</f>
        <v>2011</v>
      </c>
      <c r="N1088" t="s">
        <v>5919</v>
      </c>
    </row>
    <row r="1089" spans="1:14" x14ac:dyDescent="0.3">
      <c r="A1089">
        <v>1086</v>
      </c>
      <c r="B1089">
        <v>14</v>
      </c>
      <c r="C1089" t="s">
        <v>1587</v>
      </c>
      <c r="D1089" t="s">
        <v>4351</v>
      </c>
      <c r="E1089" t="s">
        <v>4352</v>
      </c>
      <c r="F1089" t="s">
        <v>4353</v>
      </c>
      <c r="G1089" t="s">
        <v>1588</v>
      </c>
      <c r="H1089" t="s">
        <v>1589</v>
      </c>
      <c r="I1089" t="s">
        <v>3531</v>
      </c>
      <c r="J1089" t="s">
        <v>4354</v>
      </c>
      <c r="K1089">
        <v>9609</v>
      </c>
      <c r="L1089" s="12">
        <v>40744</v>
      </c>
      <c r="M1089">
        <f>+YEAR(TListado[[#This Row],[FECHA DE COMPRA]])</f>
        <v>2011</v>
      </c>
      <c r="N1089" t="s">
        <v>5919</v>
      </c>
    </row>
    <row r="1090" spans="1:14" x14ac:dyDescent="0.3">
      <c r="A1090">
        <v>1087</v>
      </c>
      <c r="B1090">
        <v>14</v>
      </c>
      <c r="C1090" t="s">
        <v>1587</v>
      </c>
      <c r="D1090" t="s">
        <v>4635</v>
      </c>
      <c r="E1090" t="s">
        <v>4636</v>
      </c>
      <c r="F1090" t="s">
        <v>4637</v>
      </c>
      <c r="G1090" t="s">
        <v>1588</v>
      </c>
      <c r="H1090" t="s">
        <v>1589</v>
      </c>
      <c r="I1090" t="s">
        <v>3531</v>
      </c>
      <c r="J1090" t="s">
        <v>4638</v>
      </c>
      <c r="K1090">
        <v>9609</v>
      </c>
      <c r="L1090" s="12">
        <v>40744</v>
      </c>
      <c r="M1090">
        <f>+YEAR(TListado[[#This Row],[FECHA DE COMPRA]])</f>
        <v>2011</v>
      </c>
      <c r="N1090" t="s">
        <v>5919</v>
      </c>
    </row>
    <row r="1091" spans="1:14" x14ac:dyDescent="0.3">
      <c r="A1091">
        <v>1088</v>
      </c>
      <c r="B1091">
        <v>14</v>
      </c>
      <c r="C1091" t="s">
        <v>1587</v>
      </c>
      <c r="D1091" t="s">
        <v>3647</v>
      </c>
      <c r="E1091" t="s">
        <v>3648</v>
      </c>
      <c r="F1091" t="s">
        <v>3649</v>
      </c>
      <c r="G1091" t="s">
        <v>1588</v>
      </c>
      <c r="H1091" t="s">
        <v>1589</v>
      </c>
      <c r="I1091" t="s">
        <v>3531</v>
      </c>
      <c r="J1091" t="s">
        <v>3650</v>
      </c>
      <c r="K1091">
        <v>12556</v>
      </c>
      <c r="L1091" s="12">
        <v>41144</v>
      </c>
      <c r="M1091">
        <f>+YEAR(TListado[[#This Row],[FECHA DE COMPRA]])</f>
        <v>2012</v>
      </c>
      <c r="N1091" t="s">
        <v>5919</v>
      </c>
    </row>
    <row r="1092" spans="1:14" x14ac:dyDescent="0.3">
      <c r="A1092">
        <v>1089</v>
      </c>
      <c r="B1092">
        <v>14</v>
      </c>
      <c r="C1092" t="s">
        <v>1587</v>
      </c>
      <c r="D1092" t="s">
        <v>4621</v>
      </c>
      <c r="E1092" t="s">
        <v>4622</v>
      </c>
      <c r="F1092" t="s">
        <v>4623</v>
      </c>
      <c r="G1092" t="s">
        <v>1588</v>
      </c>
      <c r="H1092" t="s">
        <v>1589</v>
      </c>
      <c r="I1092" t="s">
        <v>3531</v>
      </c>
      <c r="J1092" t="s">
        <v>4624</v>
      </c>
      <c r="K1092">
        <v>9609</v>
      </c>
      <c r="L1092" s="12">
        <v>40744</v>
      </c>
      <c r="M1092">
        <f>+YEAR(TListado[[#This Row],[FECHA DE COMPRA]])</f>
        <v>2011</v>
      </c>
      <c r="N1092" t="s">
        <v>5919</v>
      </c>
    </row>
    <row r="1093" spans="1:14" x14ac:dyDescent="0.3">
      <c r="A1093">
        <v>1090</v>
      </c>
      <c r="B1093">
        <v>14</v>
      </c>
      <c r="C1093" t="s">
        <v>1587</v>
      </c>
      <c r="D1093" t="s">
        <v>5064</v>
      </c>
      <c r="E1093" t="s">
        <v>5065</v>
      </c>
      <c r="F1093" t="s">
        <v>5066</v>
      </c>
      <c r="G1093" t="s">
        <v>1588</v>
      </c>
      <c r="H1093" t="s">
        <v>1589</v>
      </c>
      <c r="I1093" t="s">
        <v>3531</v>
      </c>
      <c r="J1093" t="s">
        <v>5067</v>
      </c>
      <c r="K1093">
        <v>9609</v>
      </c>
      <c r="L1093" s="12">
        <v>40744</v>
      </c>
      <c r="M1093">
        <f>+YEAR(TListado[[#This Row],[FECHA DE COMPRA]])</f>
        <v>2011</v>
      </c>
      <c r="N1093" t="s">
        <v>5919</v>
      </c>
    </row>
    <row r="1094" spans="1:14" x14ac:dyDescent="0.3">
      <c r="A1094">
        <v>1091</v>
      </c>
      <c r="B1094">
        <v>14</v>
      </c>
      <c r="C1094" t="s">
        <v>1587</v>
      </c>
      <c r="D1094" t="s">
        <v>4684</v>
      </c>
      <c r="E1094" t="s">
        <v>4685</v>
      </c>
      <c r="F1094" t="s">
        <v>4686</v>
      </c>
      <c r="G1094" t="s">
        <v>1588</v>
      </c>
      <c r="H1094" t="s">
        <v>1589</v>
      </c>
      <c r="I1094" t="s">
        <v>3531</v>
      </c>
      <c r="J1094" t="s">
        <v>4687</v>
      </c>
      <c r="K1094">
        <v>9609</v>
      </c>
      <c r="L1094" s="12">
        <v>40744</v>
      </c>
      <c r="M1094">
        <f>+YEAR(TListado[[#This Row],[FECHA DE COMPRA]])</f>
        <v>2011</v>
      </c>
      <c r="N1094" t="s">
        <v>5919</v>
      </c>
    </row>
    <row r="1095" spans="1:14" x14ac:dyDescent="0.3">
      <c r="A1095">
        <v>1092</v>
      </c>
      <c r="B1095">
        <v>14</v>
      </c>
      <c r="C1095" t="s">
        <v>1587</v>
      </c>
      <c r="D1095" t="s">
        <v>4582</v>
      </c>
      <c r="E1095" t="s">
        <v>4583</v>
      </c>
      <c r="F1095" t="s">
        <v>4584</v>
      </c>
      <c r="G1095" t="s">
        <v>1588</v>
      </c>
      <c r="H1095" t="s">
        <v>1589</v>
      </c>
      <c r="I1095" t="s">
        <v>3531</v>
      </c>
      <c r="J1095" t="s">
        <v>4585</v>
      </c>
      <c r="K1095">
        <v>9609</v>
      </c>
      <c r="L1095" s="12">
        <v>40744</v>
      </c>
      <c r="M1095">
        <f>+YEAR(TListado[[#This Row],[FECHA DE COMPRA]])</f>
        <v>2011</v>
      </c>
      <c r="N1095" t="s">
        <v>5919</v>
      </c>
    </row>
    <row r="1096" spans="1:14" x14ac:dyDescent="0.3">
      <c r="A1096">
        <v>1093</v>
      </c>
      <c r="B1096">
        <v>14</v>
      </c>
      <c r="C1096" t="s">
        <v>1587</v>
      </c>
      <c r="D1096" t="s">
        <v>3783</v>
      </c>
      <c r="E1096" t="s">
        <v>3784</v>
      </c>
      <c r="F1096" t="s">
        <v>3785</v>
      </c>
      <c r="G1096" t="s">
        <v>1588</v>
      </c>
      <c r="H1096" t="s">
        <v>1589</v>
      </c>
      <c r="I1096" t="s">
        <v>3531</v>
      </c>
      <c r="J1096" t="s">
        <v>3786</v>
      </c>
      <c r="K1096">
        <v>12556</v>
      </c>
      <c r="L1096" s="12">
        <v>41144</v>
      </c>
      <c r="M1096">
        <f>+YEAR(TListado[[#This Row],[FECHA DE COMPRA]])</f>
        <v>2012</v>
      </c>
      <c r="N1096" t="s">
        <v>5919</v>
      </c>
    </row>
    <row r="1097" spans="1:14" x14ac:dyDescent="0.3">
      <c r="A1097">
        <v>1094</v>
      </c>
      <c r="B1097">
        <v>14</v>
      </c>
      <c r="C1097" t="s">
        <v>1587</v>
      </c>
      <c r="D1097" t="s">
        <v>3922</v>
      </c>
      <c r="E1097" t="s">
        <v>3923</v>
      </c>
      <c r="F1097" t="s">
        <v>3924</v>
      </c>
      <c r="G1097" t="s">
        <v>1588</v>
      </c>
      <c r="H1097" t="s">
        <v>1589</v>
      </c>
      <c r="I1097" t="s">
        <v>3531</v>
      </c>
      <c r="J1097" t="s">
        <v>3925</v>
      </c>
      <c r="K1097">
        <v>12556</v>
      </c>
      <c r="L1097" s="12">
        <v>41144</v>
      </c>
      <c r="M1097">
        <f>+YEAR(TListado[[#This Row],[FECHA DE COMPRA]])</f>
        <v>2012</v>
      </c>
      <c r="N1097" t="s">
        <v>5919</v>
      </c>
    </row>
    <row r="1098" spans="1:14" x14ac:dyDescent="0.3">
      <c r="A1098">
        <v>1095</v>
      </c>
      <c r="B1098">
        <v>14</v>
      </c>
      <c r="C1098" t="s">
        <v>1587</v>
      </c>
      <c r="D1098" t="s">
        <v>5259</v>
      </c>
      <c r="E1098" t="s">
        <v>5260</v>
      </c>
      <c r="F1098" t="s">
        <v>5261</v>
      </c>
      <c r="G1098" t="s">
        <v>1588</v>
      </c>
      <c r="H1098" t="s">
        <v>1589</v>
      </c>
      <c r="I1098" t="s">
        <v>3531</v>
      </c>
      <c r="J1098" t="s">
        <v>5262</v>
      </c>
      <c r="K1098">
        <v>9609</v>
      </c>
      <c r="L1098" s="12">
        <v>40744</v>
      </c>
      <c r="M1098">
        <f>+YEAR(TListado[[#This Row],[FECHA DE COMPRA]])</f>
        <v>2011</v>
      </c>
      <c r="N1098" t="s">
        <v>5919</v>
      </c>
    </row>
    <row r="1099" spans="1:14" x14ac:dyDescent="0.3">
      <c r="A1099">
        <v>1096</v>
      </c>
      <c r="B1099">
        <v>14</v>
      </c>
      <c r="C1099" t="s">
        <v>1587</v>
      </c>
      <c r="D1099" t="s">
        <v>4698</v>
      </c>
      <c r="E1099" t="s">
        <v>4699</v>
      </c>
      <c r="F1099" t="s">
        <v>4700</v>
      </c>
      <c r="G1099" t="s">
        <v>1588</v>
      </c>
      <c r="H1099" t="s">
        <v>1589</v>
      </c>
      <c r="I1099" t="s">
        <v>3531</v>
      </c>
      <c r="J1099" t="s">
        <v>4701</v>
      </c>
      <c r="K1099">
        <v>9609</v>
      </c>
      <c r="L1099" s="12">
        <v>40744</v>
      </c>
      <c r="M1099">
        <f>+YEAR(TListado[[#This Row],[FECHA DE COMPRA]])</f>
        <v>2011</v>
      </c>
      <c r="N1099" t="s">
        <v>5919</v>
      </c>
    </row>
    <row r="1100" spans="1:14" x14ac:dyDescent="0.3">
      <c r="A1100">
        <v>1097</v>
      </c>
      <c r="B1100">
        <v>14</v>
      </c>
      <c r="C1100" t="s">
        <v>1587</v>
      </c>
      <c r="D1100" t="s">
        <v>4781</v>
      </c>
      <c r="E1100" t="s">
        <v>4782</v>
      </c>
      <c r="F1100" t="s">
        <v>4783</v>
      </c>
      <c r="G1100" t="s">
        <v>1588</v>
      </c>
      <c r="H1100" t="s">
        <v>1589</v>
      </c>
      <c r="I1100" t="s">
        <v>3531</v>
      </c>
      <c r="J1100" t="s">
        <v>4784</v>
      </c>
      <c r="K1100">
        <v>9609</v>
      </c>
      <c r="L1100" s="12">
        <v>40744</v>
      </c>
      <c r="M1100">
        <f>+YEAR(TListado[[#This Row],[FECHA DE COMPRA]])</f>
        <v>2011</v>
      </c>
      <c r="N1100" t="s">
        <v>5919</v>
      </c>
    </row>
    <row r="1101" spans="1:14" x14ac:dyDescent="0.3">
      <c r="A1101">
        <v>1098</v>
      </c>
      <c r="B1101">
        <v>14</v>
      </c>
      <c r="C1101" t="s">
        <v>1587</v>
      </c>
      <c r="D1101" t="s">
        <v>3870</v>
      </c>
      <c r="E1101" t="s">
        <v>3871</v>
      </c>
      <c r="F1101" t="s">
        <v>3872</v>
      </c>
      <c r="G1101" t="s">
        <v>1588</v>
      </c>
      <c r="H1101" t="s">
        <v>1589</v>
      </c>
      <c r="I1101" t="s">
        <v>3531</v>
      </c>
      <c r="J1101" t="s">
        <v>3873</v>
      </c>
      <c r="K1101">
        <v>12556</v>
      </c>
      <c r="L1101" s="12">
        <v>41144</v>
      </c>
      <c r="M1101">
        <f>+YEAR(TListado[[#This Row],[FECHA DE COMPRA]])</f>
        <v>2012</v>
      </c>
      <c r="N1101" t="s">
        <v>5919</v>
      </c>
    </row>
    <row r="1102" spans="1:14" x14ac:dyDescent="0.3">
      <c r="A1102">
        <v>1099</v>
      </c>
      <c r="B1102">
        <v>14</v>
      </c>
      <c r="C1102" t="s">
        <v>1587</v>
      </c>
      <c r="D1102" t="s">
        <v>4262</v>
      </c>
      <c r="E1102" t="s">
        <v>4263</v>
      </c>
      <c r="F1102" t="s">
        <v>4264</v>
      </c>
      <c r="G1102" t="s">
        <v>1588</v>
      </c>
      <c r="H1102" t="s">
        <v>1589</v>
      </c>
      <c r="I1102" t="s">
        <v>3531</v>
      </c>
      <c r="J1102" t="s">
        <v>4265</v>
      </c>
      <c r="K1102">
        <v>9609</v>
      </c>
      <c r="L1102" s="12">
        <v>40744</v>
      </c>
      <c r="M1102">
        <f>+YEAR(TListado[[#This Row],[FECHA DE COMPRA]])</f>
        <v>2011</v>
      </c>
      <c r="N1102" t="s">
        <v>5919</v>
      </c>
    </row>
    <row r="1103" spans="1:14" x14ac:dyDescent="0.3">
      <c r="A1103">
        <v>1100</v>
      </c>
      <c r="B1103">
        <v>14</v>
      </c>
      <c r="C1103" t="s">
        <v>1587</v>
      </c>
      <c r="D1103" t="s">
        <v>3655</v>
      </c>
      <c r="E1103" t="s">
        <v>3656</v>
      </c>
      <c r="F1103" t="s">
        <v>3657</v>
      </c>
      <c r="G1103" t="s">
        <v>1588</v>
      </c>
      <c r="H1103" t="s">
        <v>1589</v>
      </c>
      <c r="I1103" t="s">
        <v>3531</v>
      </c>
      <c r="J1103" t="s">
        <v>3658</v>
      </c>
      <c r="K1103">
        <v>12556</v>
      </c>
      <c r="L1103" s="12">
        <v>41144</v>
      </c>
      <c r="M1103">
        <f>+YEAR(TListado[[#This Row],[FECHA DE COMPRA]])</f>
        <v>2012</v>
      </c>
      <c r="N1103" t="s">
        <v>5919</v>
      </c>
    </row>
    <row r="1104" spans="1:14" x14ac:dyDescent="0.3">
      <c r="A1104">
        <v>1101</v>
      </c>
      <c r="B1104">
        <v>14</v>
      </c>
      <c r="C1104" t="s">
        <v>1587</v>
      </c>
      <c r="D1104" t="s">
        <v>4243</v>
      </c>
      <c r="E1104" t="s">
        <v>4244</v>
      </c>
      <c r="F1104" t="s">
        <v>4245</v>
      </c>
      <c r="G1104" t="s">
        <v>1588</v>
      </c>
      <c r="H1104" t="s">
        <v>1589</v>
      </c>
      <c r="I1104" t="s">
        <v>3531</v>
      </c>
      <c r="J1104" t="s">
        <v>4246</v>
      </c>
      <c r="K1104">
        <v>9609</v>
      </c>
      <c r="L1104" s="12">
        <v>40744</v>
      </c>
      <c r="M1104">
        <f>+YEAR(TListado[[#This Row],[FECHA DE COMPRA]])</f>
        <v>2011</v>
      </c>
      <c r="N1104" t="s">
        <v>5919</v>
      </c>
    </row>
    <row r="1105" spans="1:14" x14ac:dyDescent="0.3">
      <c r="A1105">
        <v>1102</v>
      </c>
      <c r="B1105">
        <v>14</v>
      </c>
      <c r="C1105" t="s">
        <v>1587</v>
      </c>
      <c r="D1105" t="s">
        <v>3636</v>
      </c>
      <c r="E1105" t="s">
        <v>3637</v>
      </c>
      <c r="F1105" t="s">
        <v>3638</v>
      </c>
      <c r="G1105" t="s">
        <v>1588</v>
      </c>
      <c r="H1105" t="s">
        <v>1589</v>
      </c>
      <c r="I1105" t="s">
        <v>3531</v>
      </c>
      <c r="J1105" t="s">
        <v>3639</v>
      </c>
      <c r="K1105">
        <v>12556</v>
      </c>
      <c r="L1105" s="12">
        <v>41144</v>
      </c>
      <c r="M1105">
        <f>+YEAR(TListado[[#This Row],[FECHA DE COMPRA]])</f>
        <v>2012</v>
      </c>
      <c r="N1105" t="s">
        <v>5919</v>
      </c>
    </row>
    <row r="1106" spans="1:14" x14ac:dyDescent="0.3">
      <c r="A1106">
        <v>1103</v>
      </c>
      <c r="B1106">
        <v>14</v>
      </c>
      <c r="C1106" t="s">
        <v>1587</v>
      </c>
      <c r="D1106" t="s">
        <v>4882</v>
      </c>
      <c r="E1106" t="s">
        <v>4883</v>
      </c>
      <c r="F1106" t="s">
        <v>4884</v>
      </c>
      <c r="G1106" t="s">
        <v>1588</v>
      </c>
      <c r="H1106" t="s">
        <v>1589</v>
      </c>
      <c r="I1106" t="s">
        <v>3531</v>
      </c>
      <c r="J1106" t="s">
        <v>4885</v>
      </c>
      <c r="K1106">
        <v>9609</v>
      </c>
      <c r="L1106" s="12">
        <v>40744</v>
      </c>
      <c r="M1106">
        <f>+YEAR(TListado[[#This Row],[FECHA DE COMPRA]])</f>
        <v>2011</v>
      </c>
      <c r="N1106" t="s">
        <v>5919</v>
      </c>
    </row>
    <row r="1107" spans="1:14" x14ac:dyDescent="0.3">
      <c r="A1107">
        <v>1104</v>
      </c>
      <c r="B1107">
        <v>14</v>
      </c>
      <c r="C1107" t="s">
        <v>1587</v>
      </c>
      <c r="D1107" t="s">
        <v>4754</v>
      </c>
      <c r="E1107" t="s">
        <v>4755</v>
      </c>
      <c r="F1107" t="s">
        <v>4756</v>
      </c>
      <c r="G1107" t="s">
        <v>1588</v>
      </c>
      <c r="H1107" t="s">
        <v>1589</v>
      </c>
      <c r="I1107" t="s">
        <v>3531</v>
      </c>
      <c r="J1107" t="s">
        <v>4757</v>
      </c>
      <c r="K1107">
        <v>9609</v>
      </c>
      <c r="L1107" s="12">
        <v>40744</v>
      </c>
      <c r="M1107">
        <f>+YEAR(TListado[[#This Row],[FECHA DE COMPRA]])</f>
        <v>2011</v>
      </c>
      <c r="N1107" t="s">
        <v>5919</v>
      </c>
    </row>
    <row r="1108" spans="1:14" x14ac:dyDescent="0.3">
      <c r="A1108">
        <v>1105</v>
      </c>
      <c r="B1108">
        <v>14</v>
      </c>
      <c r="C1108" t="s">
        <v>1587</v>
      </c>
      <c r="D1108" t="s">
        <v>4625</v>
      </c>
      <c r="E1108" t="s">
        <v>4626</v>
      </c>
      <c r="F1108" t="s">
        <v>4627</v>
      </c>
      <c r="G1108" t="s">
        <v>1588</v>
      </c>
      <c r="H1108" t="s">
        <v>1589</v>
      </c>
      <c r="I1108" t="s">
        <v>3531</v>
      </c>
      <c r="J1108" t="s">
        <v>4628</v>
      </c>
      <c r="K1108">
        <v>9609</v>
      </c>
      <c r="L1108" s="12">
        <v>40744</v>
      </c>
      <c r="M1108">
        <f>+YEAR(TListado[[#This Row],[FECHA DE COMPRA]])</f>
        <v>2011</v>
      </c>
      <c r="N1108" t="s">
        <v>5919</v>
      </c>
    </row>
    <row r="1109" spans="1:14" x14ac:dyDescent="0.3">
      <c r="A1109">
        <v>1106</v>
      </c>
      <c r="B1109">
        <v>14</v>
      </c>
      <c r="C1109" t="s">
        <v>1587</v>
      </c>
      <c r="D1109" t="s">
        <v>3910</v>
      </c>
      <c r="E1109" t="s">
        <v>3911</v>
      </c>
      <c r="F1109" t="s">
        <v>3912</v>
      </c>
      <c r="G1109" t="s">
        <v>1588</v>
      </c>
      <c r="H1109" t="s">
        <v>1589</v>
      </c>
      <c r="I1109" t="s">
        <v>3531</v>
      </c>
      <c r="J1109" t="s">
        <v>3913</v>
      </c>
      <c r="K1109">
        <v>12556</v>
      </c>
      <c r="L1109" s="12">
        <v>41144</v>
      </c>
      <c r="M1109">
        <f>+YEAR(TListado[[#This Row],[FECHA DE COMPRA]])</f>
        <v>2012</v>
      </c>
      <c r="N1109" t="s">
        <v>5919</v>
      </c>
    </row>
    <row r="1110" spans="1:14" x14ac:dyDescent="0.3">
      <c r="A1110">
        <v>1107</v>
      </c>
      <c r="B1110">
        <v>14</v>
      </c>
      <c r="C1110" t="s">
        <v>1587</v>
      </c>
      <c r="D1110" t="s">
        <v>3671</v>
      </c>
      <c r="E1110" t="s">
        <v>3672</v>
      </c>
      <c r="F1110" t="s">
        <v>3673</v>
      </c>
      <c r="G1110" t="s">
        <v>1588</v>
      </c>
      <c r="H1110" t="s">
        <v>1589</v>
      </c>
      <c r="I1110" t="s">
        <v>3531</v>
      </c>
      <c r="J1110" t="s">
        <v>3674</v>
      </c>
      <c r="K1110">
        <v>12556</v>
      </c>
      <c r="L1110" s="12">
        <v>41144</v>
      </c>
      <c r="M1110">
        <f>+YEAR(TListado[[#This Row],[FECHA DE COMPRA]])</f>
        <v>2012</v>
      </c>
      <c r="N1110" t="s">
        <v>5919</v>
      </c>
    </row>
    <row r="1111" spans="1:14" x14ac:dyDescent="0.3">
      <c r="A1111">
        <v>1108</v>
      </c>
      <c r="B1111">
        <v>14</v>
      </c>
      <c r="C1111" t="s">
        <v>1587</v>
      </c>
      <c r="D1111" t="s">
        <v>4710</v>
      </c>
      <c r="E1111" t="s">
        <v>4711</v>
      </c>
      <c r="F1111" t="s">
        <v>4712</v>
      </c>
      <c r="G1111" t="s">
        <v>1588</v>
      </c>
      <c r="H1111" t="s">
        <v>1589</v>
      </c>
      <c r="I1111" t="s">
        <v>3531</v>
      </c>
      <c r="J1111" t="s">
        <v>4713</v>
      </c>
      <c r="K1111">
        <v>9609</v>
      </c>
      <c r="L1111" s="12">
        <v>40744</v>
      </c>
      <c r="M1111">
        <f>+YEAR(TListado[[#This Row],[FECHA DE COMPRA]])</f>
        <v>2011</v>
      </c>
      <c r="N1111" t="s">
        <v>5919</v>
      </c>
    </row>
    <row r="1112" spans="1:14" x14ac:dyDescent="0.3">
      <c r="A1112">
        <v>1109</v>
      </c>
      <c r="B1112">
        <v>14</v>
      </c>
      <c r="C1112" t="s">
        <v>1587</v>
      </c>
      <c r="D1112" t="s">
        <v>5393</v>
      </c>
      <c r="E1112" t="s">
        <v>5394</v>
      </c>
      <c r="F1112" t="s">
        <v>5395</v>
      </c>
      <c r="G1112" t="s">
        <v>1588</v>
      </c>
      <c r="H1112" t="s">
        <v>1589</v>
      </c>
      <c r="I1112" t="s">
        <v>3531</v>
      </c>
      <c r="J1112" t="s">
        <v>5396</v>
      </c>
      <c r="K1112">
        <v>9609</v>
      </c>
      <c r="L1112" s="12">
        <v>40744</v>
      </c>
      <c r="M1112">
        <f>+YEAR(TListado[[#This Row],[FECHA DE COMPRA]])</f>
        <v>2011</v>
      </c>
      <c r="N1112" t="s">
        <v>5919</v>
      </c>
    </row>
    <row r="1113" spans="1:14" x14ac:dyDescent="0.3">
      <c r="A1113">
        <v>1110</v>
      </c>
      <c r="B1113">
        <v>14</v>
      </c>
      <c r="C1113" t="s">
        <v>1587</v>
      </c>
      <c r="D1113" t="s">
        <v>4517</v>
      </c>
      <c r="E1113" t="s">
        <v>4518</v>
      </c>
      <c r="F1113" t="s">
        <v>4519</v>
      </c>
      <c r="G1113" t="s">
        <v>1588</v>
      </c>
      <c r="H1113" t="s">
        <v>1589</v>
      </c>
      <c r="I1113" t="s">
        <v>3531</v>
      </c>
      <c r="J1113" t="s">
        <v>4520</v>
      </c>
      <c r="K1113">
        <v>9609</v>
      </c>
      <c r="L1113" s="12">
        <v>40744</v>
      </c>
      <c r="M1113">
        <f>+YEAR(TListado[[#This Row],[FECHA DE COMPRA]])</f>
        <v>2011</v>
      </c>
      <c r="N1113" t="s">
        <v>5919</v>
      </c>
    </row>
    <row r="1114" spans="1:14" x14ac:dyDescent="0.3">
      <c r="A1114">
        <v>1111</v>
      </c>
      <c r="B1114">
        <v>14</v>
      </c>
      <c r="C1114" t="s">
        <v>1587</v>
      </c>
      <c r="D1114" t="s">
        <v>5025</v>
      </c>
      <c r="E1114" t="s">
        <v>5026</v>
      </c>
      <c r="F1114" t="s">
        <v>5027</v>
      </c>
      <c r="G1114" t="s">
        <v>1588</v>
      </c>
      <c r="H1114" t="s">
        <v>1589</v>
      </c>
      <c r="I1114" t="s">
        <v>3531</v>
      </c>
      <c r="J1114" t="s">
        <v>5028</v>
      </c>
      <c r="K1114">
        <v>9609</v>
      </c>
      <c r="L1114" s="12">
        <v>40744</v>
      </c>
      <c r="M1114">
        <f>+YEAR(TListado[[#This Row],[FECHA DE COMPRA]])</f>
        <v>2011</v>
      </c>
      <c r="N1114" t="s">
        <v>5919</v>
      </c>
    </row>
    <row r="1115" spans="1:14" x14ac:dyDescent="0.3">
      <c r="A1115">
        <v>1112</v>
      </c>
      <c r="B1115">
        <v>14</v>
      </c>
      <c r="C1115" t="s">
        <v>1587</v>
      </c>
      <c r="D1115" t="s">
        <v>4964</v>
      </c>
      <c r="E1115" t="s">
        <v>4965</v>
      </c>
      <c r="F1115" t="s">
        <v>4966</v>
      </c>
      <c r="G1115" t="s">
        <v>1588</v>
      </c>
      <c r="H1115" t="s">
        <v>1589</v>
      </c>
      <c r="I1115" t="s">
        <v>3531</v>
      </c>
      <c r="J1115" t="s">
        <v>4967</v>
      </c>
      <c r="K1115">
        <v>9609</v>
      </c>
      <c r="L1115" s="12">
        <v>40744</v>
      </c>
      <c r="M1115">
        <f>+YEAR(TListado[[#This Row],[FECHA DE COMPRA]])</f>
        <v>2011</v>
      </c>
      <c r="N1115" t="s">
        <v>5919</v>
      </c>
    </row>
    <row r="1116" spans="1:14" x14ac:dyDescent="0.3">
      <c r="A1116">
        <v>1113</v>
      </c>
      <c r="B1116">
        <v>14</v>
      </c>
      <c r="C1116" t="s">
        <v>1587</v>
      </c>
      <c r="D1116" t="s">
        <v>4890</v>
      </c>
      <c r="E1116" t="s">
        <v>4891</v>
      </c>
      <c r="F1116" t="s">
        <v>4892</v>
      </c>
      <c r="G1116" t="s">
        <v>1588</v>
      </c>
      <c r="H1116" t="s">
        <v>1589</v>
      </c>
      <c r="I1116" t="s">
        <v>3531</v>
      </c>
      <c r="J1116" t="s">
        <v>4893</v>
      </c>
      <c r="K1116">
        <v>9609</v>
      </c>
      <c r="L1116" s="12">
        <v>40744</v>
      </c>
      <c r="M1116">
        <f>+YEAR(TListado[[#This Row],[FECHA DE COMPRA]])</f>
        <v>2011</v>
      </c>
      <c r="N1116" t="s">
        <v>5919</v>
      </c>
    </row>
    <row r="1117" spans="1:14" x14ac:dyDescent="0.3">
      <c r="A1117">
        <v>1114</v>
      </c>
      <c r="B1117">
        <v>14</v>
      </c>
      <c r="C1117" t="s">
        <v>1587</v>
      </c>
      <c r="D1117" t="s">
        <v>5029</v>
      </c>
      <c r="E1117" t="s">
        <v>5030</v>
      </c>
      <c r="F1117" t="s">
        <v>5031</v>
      </c>
      <c r="G1117" t="s">
        <v>1588</v>
      </c>
      <c r="H1117" t="s">
        <v>1589</v>
      </c>
      <c r="I1117" t="s">
        <v>3531</v>
      </c>
      <c r="J1117" t="s">
        <v>5032</v>
      </c>
      <c r="K1117">
        <v>9609</v>
      </c>
      <c r="L1117" s="12">
        <v>40744</v>
      </c>
      <c r="M1117">
        <f>+YEAR(TListado[[#This Row],[FECHA DE COMPRA]])</f>
        <v>2011</v>
      </c>
      <c r="N1117" t="s">
        <v>5919</v>
      </c>
    </row>
    <row r="1118" spans="1:14" x14ac:dyDescent="0.3">
      <c r="A1118">
        <v>1115</v>
      </c>
      <c r="B1118">
        <v>14</v>
      </c>
      <c r="C1118" t="s">
        <v>1587</v>
      </c>
      <c r="D1118" t="s">
        <v>4552</v>
      </c>
      <c r="E1118" t="s">
        <v>4553</v>
      </c>
      <c r="F1118" t="s">
        <v>4554</v>
      </c>
      <c r="G1118" t="s">
        <v>1588</v>
      </c>
      <c r="H1118" t="s">
        <v>1589</v>
      </c>
      <c r="I1118" t="s">
        <v>3531</v>
      </c>
      <c r="J1118" t="s">
        <v>4555</v>
      </c>
      <c r="K1118">
        <v>9609</v>
      </c>
      <c r="L1118" s="12">
        <v>40744</v>
      </c>
      <c r="M1118">
        <f>+YEAR(TListado[[#This Row],[FECHA DE COMPRA]])</f>
        <v>2011</v>
      </c>
      <c r="N1118" t="s">
        <v>5919</v>
      </c>
    </row>
    <row r="1119" spans="1:14" x14ac:dyDescent="0.3">
      <c r="A1119">
        <v>1116</v>
      </c>
      <c r="B1119">
        <v>14</v>
      </c>
      <c r="C1119" t="s">
        <v>1587</v>
      </c>
      <c r="D1119" t="s">
        <v>5087</v>
      </c>
      <c r="E1119" t="s">
        <v>5088</v>
      </c>
      <c r="F1119" t="s">
        <v>5089</v>
      </c>
      <c r="G1119" t="s">
        <v>1588</v>
      </c>
      <c r="H1119" t="s">
        <v>1589</v>
      </c>
      <c r="I1119" t="s">
        <v>3531</v>
      </c>
      <c r="J1119" t="s">
        <v>5090</v>
      </c>
      <c r="K1119">
        <v>9609</v>
      </c>
      <c r="L1119" s="12">
        <v>40744</v>
      </c>
      <c r="M1119">
        <f>+YEAR(TListado[[#This Row],[FECHA DE COMPRA]])</f>
        <v>2011</v>
      </c>
      <c r="N1119" t="s">
        <v>5919</v>
      </c>
    </row>
    <row r="1120" spans="1:14" x14ac:dyDescent="0.3">
      <c r="A1120">
        <v>1117</v>
      </c>
      <c r="B1120">
        <v>14</v>
      </c>
      <c r="C1120" t="s">
        <v>1587</v>
      </c>
      <c r="D1120" t="s">
        <v>4560</v>
      </c>
      <c r="E1120" t="s">
        <v>4561</v>
      </c>
      <c r="F1120" t="s">
        <v>4562</v>
      </c>
      <c r="G1120" t="s">
        <v>1588</v>
      </c>
      <c r="H1120" t="s">
        <v>1589</v>
      </c>
      <c r="I1120" t="s">
        <v>3531</v>
      </c>
      <c r="J1120" t="s">
        <v>4563</v>
      </c>
      <c r="K1120">
        <v>9609</v>
      </c>
      <c r="L1120" s="12">
        <v>40744</v>
      </c>
      <c r="M1120">
        <f>+YEAR(TListado[[#This Row],[FECHA DE COMPRA]])</f>
        <v>2011</v>
      </c>
      <c r="N1120" t="s">
        <v>5919</v>
      </c>
    </row>
    <row r="1121" spans="1:14" x14ac:dyDescent="0.3">
      <c r="A1121">
        <v>1118</v>
      </c>
      <c r="B1121">
        <v>14</v>
      </c>
      <c r="C1121" t="s">
        <v>1587</v>
      </c>
      <c r="D1121" t="s">
        <v>5274</v>
      </c>
      <c r="E1121">
        <v>1190003132</v>
      </c>
      <c r="F1121" t="s">
        <v>3321</v>
      </c>
      <c r="G1121" t="s">
        <v>1588</v>
      </c>
      <c r="H1121" t="s">
        <v>1589</v>
      </c>
      <c r="I1121" t="s">
        <v>3531</v>
      </c>
      <c r="J1121" t="s">
        <v>5275</v>
      </c>
      <c r="K1121">
        <v>9609</v>
      </c>
      <c r="L1121" s="12">
        <v>40744</v>
      </c>
      <c r="M1121">
        <f>+YEAR(TListado[[#This Row],[FECHA DE COMPRA]])</f>
        <v>2011</v>
      </c>
      <c r="N1121" t="s">
        <v>5919</v>
      </c>
    </row>
    <row r="1122" spans="1:14" x14ac:dyDescent="0.3">
      <c r="A1122">
        <v>1119</v>
      </c>
      <c r="B1122">
        <v>14</v>
      </c>
      <c r="C1122" t="s">
        <v>1587</v>
      </c>
      <c r="D1122" t="s">
        <v>4678</v>
      </c>
      <c r="E1122">
        <v>1190003260</v>
      </c>
      <c r="F1122" t="s">
        <v>3321</v>
      </c>
      <c r="G1122" t="s">
        <v>1588</v>
      </c>
      <c r="H1122" t="s">
        <v>1589</v>
      </c>
      <c r="I1122" t="s">
        <v>3531</v>
      </c>
      <c r="J1122" t="s">
        <v>4679</v>
      </c>
      <c r="K1122">
        <v>9609</v>
      </c>
      <c r="L1122" s="12">
        <v>40744</v>
      </c>
      <c r="M1122">
        <f>+YEAR(TListado[[#This Row],[FECHA DE COMPRA]])</f>
        <v>2011</v>
      </c>
      <c r="N1122" t="s">
        <v>5919</v>
      </c>
    </row>
    <row r="1123" spans="1:14" x14ac:dyDescent="0.3">
      <c r="A1123">
        <v>1120</v>
      </c>
      <c r="B1123">
        <v>14</v>
      </c>
      <c r="C1123" t="s">
        <v>1587</v>
      </c>
      <c r="D1123" t="s">
        <v>3898</v>
      </c>
      <c r="E1123" t="s">
        <v>3899</v>
      </c>
      <c r="F1123" t="s">
        <v>3900</v>
      </c>
      <c r="G1123" t="s">
        <v>1588</v>
      </c>
      <c r="H1123" t="s">
        <v>1589</v>
      </c>
      <c r="I1123" t="s">
        <v>3531</v>
      </c>
      <c r="J1123" t="s">
        <v>3901</v>
      </c>
      <c r="K1123">
        <v>12556</v>
      </c>
      <c r="L1123" s="12">
        <v>41144</v>
      </c>
      <c r="M1123">
        <f>+YEAR(TListado[[#This Row],[FECHA DE COMPRA]])</f>
        <v>2012</v>
      </c>
      <c r="N1123" t="s">
        <v>5919</v>
      </c>
    </row>
    <row r="1124" spans="1:14" x14ac:dyDescent="0.3">
      <c r="A1124">
        <v>1121</v>
      </c>
      <c r="B1124">
        <v>14</v>
      </c>
      <c r="C1124" t="s">
        <v>1587</v>
      </c>
      <c r="D1124" t="s">
        <v>5209</v>
      </c>
      <c r="E1124" t="s">
        <v>5210</v>
      </c>
      <c r="F1124" t="s">
        <v>5211</v>
      </c>
      <c r="G1124" t="s">
        <v>1588</v>
      </c>
      <c r="H1124" t="s">
        <v>1589</v>
      </c>
      <c r="I1124" t="s">
        <v>3531</v>
      </c>
      <c r="J1124" t="s">
        <v>5212</v>
      </c>
      <c r="K1124">
        <v>9609</v>
      </c>
      <c r="L1124" s="12">
        <v>40744</v>
      </c>
      <c r="M1124">
        <f>+YEAR(TListado[[#This Row],[FECHA DE COMPRA]])</f>
        <v>2011</v>
      </c>
      <c r="N1124" t="s">
        <v>5919</v>
      </c>
    </row>
    <row r="1125" spans="1:14" x14ac:dyDescent="0.3">
      <c r="A1125">
        <v>1122</v>
      </c>
      <c r="B1125">
        <v>14</v>
      </c>
      <c r="C1125" t="s">
        <v>1587</v>
      </c>
      <c r="D1125" t="s">
        <v>4666</v>
      </c>
      <c r="E1125" t="s">
        <v>4667</v>
      </c>
      <c r="F1125" t="s">
        <v>4668</v>
      </c>
      <c r="G1125" t="s">
        <v>1588</v>
      </c>
      <c r="H1125" t="s">
        <v>1589</v>
      </c>
      <c r="I1125" t="s">
        <v>3531</v>
      </c>
      <c r="J1125" t="s">
        <v>4669</v>
      </c>
      <c r="K1125">
        <v>9609</v>
      </c>
      <c r="L1125" s="12">
        <v>40744</v>
      </c>
      <c r="M1125">
        <f>+YEAR(TListado[[#This Row],[FECHA DE COMPRA]])</f>
        <v>2011</v>
      </c>
      <c r="N1125" t="s">
        <v>5919</v>
      </c>
    </row>
    <row r="1126" spans="1:14" x14ac:dyDescent="0.3">
      <c r="A1126">
        <v>1123</v>
      </c>
      <c r="B1126">
        <v>14</v>
      </c>
      <c r="C1126" t="s">
        <v>1587</v>
      </c>
      <c r="D1126" t="s">
        <v>3946</v>
      </c>
      <c r="E1126" t="s">
        <v>3947</v>
      </c>
      <c r="F1126" t="s">
        <v>3948</v>
      </c>
      <c r="G1126" t="s">
        <v>1588</v>
      </c>
      <c r="H1126" t="s">
        <v>1589</v>
      </c>
      <c r="I1126" t="s">
        <v>3531</v>
      </c>
      <c r="J1126" t="s">
        <v>3949</v>
      </c>
      <c r="K1126">
        <v>12556</v>
      </c>
      <c r="L1126" s="12">
        <v>41144</v>
      </c>
      <c r="M1126">
        <f>+YEAR(TListado[[#This Row],[FECHA DE COMPRA]])</f>
        <v>2012</v>
      </c>
      <c r="N1126" t="s">
        <v>5919</v>
      </c>
    </row>
    <row r="1127" spans="1:14" x14ac:dyDescent="0.3">
      <c r="A1127">
        <v>1124</v>
      </c>
      <c r="B1127">
        <v>14</v>
      </c>
      <c r="C1127" t="s">
        <v>1587</v>
      </c>
      <c r="D1127" t="s">
        <v>4916</v>
      </c>
      <c r="E1127" t="s">
        <v>4917</v>
      </c>
      <c r="F1127" t="s">
        <v>4918</v>
      </c>
      <c r="G1127" t="s">
        <v>1588</v>
      </c>
      <c r="H1127" t="s">
        <v>1589</v>
      </c>
      <c r="I1127" t="s">
        <v>3531</v>
      </c>
      <c r="J1127" t="s">
        <v>4919</v>
      </c>
      <c r="K1127">
        <v>9609</v>
      </c>
      <c r="L1127" s="12">
        <v>40744</v>
      </c>
      <c r="M1127">
        <f>+YEAR(TListado[[#This Row],[FECHA DE COMPRA]])</f>
        <v>2011</v>
      </c>
      <c r="N1127" t="s">
        <v>5919</v>
      </c>
    </row>
    <row r="1128" spans="1:14" x14ac:dyDescent="0.3">
      <c r="A1128">
        <v>1125</v>
      </c>
      <c r="B1128">
        <v>14</v>
      </c>
      <c r="C1128" t="s">
        <v>1587</v>
      </c>
      <c r="D1128" t="s">
        <v>5272</v>
      </c>
      <c r="E1128">
        <v>1190003003</v>
      </c>
      <c r="F1128" t="s">
        <v>3321</v>
      </c>
      <c r="G1128" t="s">
        <v>1588</v>
      </c>
      <c r="H1128" t="s">
        <v>1589</v>
      </c>
      <c r="I1128" t="s">
        <v>3531</v>
      </c>
      <c r="J1128" t="s">
        <v>5273</v>
      </c>
      <c r="K1128">
        <v>9609</v>
      </c>
      <c r="L1128" s="12">
        <v>40744</v>
      </c>
      <c r="M1128">
        <f>+YEAR(TListado[[#This Row],[FECHA DE COMPRA]])</f>
        <v>2011</v>
      </c>
      <c r="N1128" t="s">
        <v>5919</v>
      </c>
    </row>
    <row r="1129" spans="1:14" x14ac:dyDescent="0.3">
      <c r="A1129">
        <v>1126</v>
      </c>
      <c r="B1129">
        <v>14</v>
      </c>
      <c r="C1129" t="s">
        <v>1587</v>
      </c>
      <c r="D1129" t="s">
        <v>4017</v>
      </c>
      <c r="E1129" t="s">
        <v>4018</v>
      </c>
      <c r="F1129" t="s">
        <v>4019</v>
      </c>
      <c r="G1129" t="s">
        <v>1588</v>
      </c>
      <c r="H1129" t="s">
        <v>1589</v>
      </c>
      <c r="I1129" t="s">
        <v>3531</v>
      </c>
      <c r="J1129" t="s">
        <v>4020</v>
      </c>
      <c r="K1129">
        <v>9609</v>
      </c>
      <c r="L1129" s="12">
        <v>40744</v>
      </c>
      <c r="M1129">
        <f>+YEAR(TListado[[#This Row],[FECHA DE COMPRA]])</f>
        <v>2011</v>
      </c>
      <c r="N1129" t="s">
        <v>5919</v>
      </c>
    </row>
    <row r="1130" spans="1:14" x14ac:dyDescent="0.3">
      <c r="A1130">
        <v>1127</v>
      </c>
      <c r="B1130">
        <v>14</v>
      </c>
      <c r="C1130" t="s">
        <v>1587</v>
      </c>
      <c r="D1130" t="s">
        <v>3695</v>
      </c>
      <c r="E1130" t="s">
        <v>3696</v>
      </c>
      <c r="F1130" t="s">
        <v>3697</v>
      </c>
      <c r="G1130" t="s">
        <v>1588</v>
      </c>
      <c r="H1130" t="s">
        <v>1589</v>
      </c>
      <c r="I1130" t="s">
        <v>3531</v>
      </c>
      <c r="J1130" t="s">
        <v>3698</v>
      </c>
      <c r="K1130">
        <v>12556</v>
      </c>
      <c r="L1130" s="12">
        <v>41144</v>
      </c>
      <c r="M1130">
        <f>+YEAR(TListado[[#This Row],[FECHA DE COMPRA]])</f>
        <v>2012</v>
      </c>
      <c r="N1130" t="s">
        <v>5919</v>
      </c>
    </row>
    <row r="1131" spans="1:14" x14ac:dyDescent="0.3">
      <c r="A1131">
        <v>1128</v>
      </c>
      <c r="B1131">
        <v>14</v>
      </c>
      <c r="C1131" t="s">
        <v>1587</v>
      </c>
      <c r="D1131" t="s">
        <v>3902</v>
      </c>
      <c r="E1131" t="s">
        <v>3903</v>
      </c>
      <c r="F1131" t="s">
        <v>3904</v>
      </c>
      <c r="G1131" t="s">
        <v>1588</v>
      </c>
      <c r="H1131" t="s">
        <v>1589</v>
      </c>
      <c r="I1131" t="s">
        <v>3531</v>
      </c>
      <c r="J1131" t="s">
        <v>3905</v>
      </c>
      <c r="K1131">
        <v>12556</v>
      </c>
      <c r="L1131" s="12">
        <v>41144</v>
      </c>
      <c r="M1131">
        <f>+YEAR(TListado[[#This Row],[FECHA DE COMPRA]])</f>
        <v>2012</v>
      </c>
      <c r="N1131" t="s">
        <v>5919</v>
      </c>
    </row>
    <row r="1132" spans="1:14" x14ac:dyDescent="0.3">
      <c r="A1132">
        <v>1129</v>
      </c>
      <c r="B1132">
        <v>14</v>
      </c>
      <c r="C1132" t="s">
        <v>1587</v>
      </c>
      <c r="D1132" t="s">
        <v>5100</v>
      </c>
      <c r="E1132" t="s">
        <v>5101</v>
      </c>
      <c r="F1132" t="s">
        <v>5102</v>
      </c>
      <c r="G1132" t="s">
        <v>1588</v>
      </c>
      <c r="H1132" t="s">
        <v>1589</v>
      </c>
      <c r="I1132" t="s">
        <v>3531</v>
      </c>
      <c r="J1132" t="s">
        <v>5103</v>
      </c>
      <c r="K1132">
        <v>9609</v>
      </c>
      <c r="L1132" s="12">
        <v>40744</v>
      </c>
      <c r="M1132">
        <f>+YEAR(TListado[[#This Row],[FECHA DE COMPRA]])</f>
        <v>2011</v>
      </c>
      <c r="N1132" t="s">
        <v>5919</v>
      </c>
    </row>
    <row r="1133" spans="1:14" x14ac:dyDescent="0.3">
      <c r="A1133">
        <v>1130</v>
      </c>
      <c r="B1133">
        <v>14</v>
      </c>
      <c r="C1133" t="s">
        <v>1587</v>
      </c>
      <c r="D1133" t="s">
        <v>3833</v>
      </c>
      <c r="E1133" t="s">
        <v>3834</v>
      </c>
      <c r="F1133" t="s">
        <v>3835</v>
      </c>
      <c r="G1133" t="s">
        <v>1588</v>
      </c>
      <c r="H1133" t="s">
        <v>1589</v>
      </c>
      <c r="I1133" t="s">
        <v>3531</v>
      </c>
      <c r="J1133" t="s">
        <v>3836</v>
      </c>
      <c r="K1133">
        <v>12556</v>
      </c>
      <c r="L1133" s="12">
        <v>41144</v>
      </c>
      <c r="M1133">
        <f>+YEAR(TListado[[#This Row],[FECHA DE COMPRA]])</f>
        <v>2012</v>
      </c>
      <c r="N1133" t="s">
        <v>5919</v>
      </c>
    </row>
    <row r="1134" spans="1:14" x14ac:dyDescent="0.3">
      <c r="A1134">
        <v>1131</v>
      </c>
      <c r="B1134">
        <v>14</v>
      </c>
      <c r="C1134" t="s">
        <v>1587</v>
      </c>
      <c r="D1134" t="s">
        <v>5213</v>
      </c>
      <c r="E1134" t="s">
        <v>5214</v>
      </c>
      <c r="F1134" t="s">
        <v>5215</v>
      </c>
      <c r="G1134" t="s">
        <v>1588</v>
      </c>
      <c r="H1134" t="s">
        <v>1589</v>
      </c>
      <c r="I1134" t="s">
        <v>3531</v>
      </c>
      <c r="J1134" t="s">
        <v>5216</v>
      </c>
      <c r="K1134">
        <v>9609</v>
      </c>
      <c r="L1134" s="12">
        <v>40744</v>
      </c>
      <c r="M1134">
        <f>+YEAR(TListado[[#This Row],[FECHA DE COMPRA]])</f>
        <v>2011</v>
      </c>
      <c r="N1134" t="s">
        <v>5919</v>
      </c>
    </row>
    <row r="1135" spans="1:14" x14ac:dyDescent="0.3">
      <c r="A1135">
        <v>1132</v>
      </c>
      <c r="B1135">
        <v>14</v>
      </c>
      <c r="C1135" t="s">
        <v>1587</v>
      </c>
      <c r="D1135" t="s">
        <v>4760</v>
      </c>
      <c r="E1135">
        <v>1190003016</v>
      </c>
      <c r="F1135" t="s">
        <v>3321</v>
      </c>
      <c r="G1135" t="s">
        <v>1588</v>
      </c>
      <c r="H1135" t="s">
        <v>1589</v>
      </c>
      <c r="I1135" t="s">
        <v>3531</v>
      </c>
      <c r="J1135" t="s">
        <v>4761</v>
      </c>
      <c r="K1135">
        <v>9609</v>
      </c>
      <c r="L1135" s="12">
        <v>40744</v>
      </c>
      <c r="M1135">
        <f>+YEAR(TListado[[#This Row],[FECHA DE COMPRA]])</f>
        <v>2011</v>
      </c>
      <c r="N1135" t="s">
        <v>5919</v>
      </c>
    </row>
    <row r="1136" spans="1:14" x14ac:dyDescent="0.3">
      <c r="A1136">
        <v>1133</v>
      </c>
      <c r="B1136">
        <v>14</v>
      </c>
      <c r="C1136" t="s">
        <v>1587</v>
      </c>
      <c r="D1136" t="s">
        <v>4968</v>
      </c>
      <c r="E1136" t="s">
        <v>4969</v>
      </c>
      <c r="F1136" t="s">
        <v>4970</v>
      </c>
      <c r="G1136" t="s">
        <v>1588</v>
      </c>
      <c r="H1136" t="s">
        <v>1589</v>
      </c>
      <c r="I1136" t="s">
        <v>3531</v>
      </c>
      <c r="J1136" t="s">
        <v>4971</v>
      </c>
      <c r="K1136">
        <v>9609</v>
      </c>
      <c r="L1136" s="12">
        <v>40744</v>
      </c>
      <c r="M1136">
        <f>+YEAR(TListado[[#This Row],[FECHA DE COMPRA]])</f>
        <v>2011</v>
      </c>
      <c r="N1136" t="s">
        <v>5919</v>
      </c>
    </row>
    <row r="1137" spans="1:14" x14ac:dyDescent="0.3">
      <c r="A1137">
        <v>1134</v>
      </c>
      <c r="B1137">
        <v>14</v>
      </c>
      <c r="C1137" t="s">
        <v>1587</v>
      </c>
      <c r="D1137" t="s">
        <v>4102</v>
      </c>
      <c r="E1137" t="s">
        <v>4103</v>
      </c>
      <c r="F1137" t="s">
        <v>4104</v>
      </c>
      <c r="G1137" t="s">
        <v>1588</v>
      </c>
      <c r="H1137" t="s">
        <v>1589</v>
      </c>
      <c r="I1137" t="s">
        <v>3531</v>
      </c>
      <c r="J1137" t="s">
        <v>4105</v>
      </c>
      <c r="K1137">
        <v>9609</v>
      </c>
      <c r="L1137" s="12">
        <v>40744</v>
      </c>
      <c r="M1137">
        <f>+YEAR(TListado[[#This Row],[FECHA DE COMPRA]])</f>
        <v>2011</v>
      </c>
      <c r="N1137" t="s">
        <v>5919</v>
      </c>
    </row>
    <row r="1138" spans="1:14" x14ac:dyDescent="0.3">
      <c r="A1138">
        <v>1135</v>
      </c>
      <c r="B1138">
        <v>14</v>
      </c>
      <c r="C1138" t="s">
        <v>1587</v>
      </c>
      <c r="D1138" t="s">
        <v>4594</v>
      </c>
      <c r="E1138" t="s">
        <v>4595</v>
      </c>
      <c r="F1138" t="s">
        <v>4596</v>
      </c>
      <c r="G1138" t="s">
        <v>1588</v>
      </c>
      <c r="H1138" t="s">
        <v>1589</v>
      </c>
      <c r="I1138" t="s">
        <v>3531</v>
      </c>
      <c r="J1138" t="s">
        <v>4597</v>
      </c>
      <c r="K1138">
        <v>9609</v>
      </c>
      <c r="L1138" s="12">
        <v>40744</v>
      </c>
      <c r="M1138">
        <f>+YEAR(TListado[[#This Row],[FECHA DE COMPRA]])</f>
        <v>2011</v>
      </c>
      <c r="N1138" t="s">
        <v>5919</v>
      </c>
    </row>
    <row r="1139" spans="1:14" x14ac:dyDescent="0.3">
      <c r="A1139">
        <v>1136</v>
      </c>
      <c r="B1139">
        <v>14</v>
      </c>
      <c r="C1139" t="s">
        <v>1587</v>
      </c>
      <c r="D1139" t="s">
        <v>5111</v>
      </c>
      <c r="E1139" t="s">
        <v>5112</v>
      </c>
      <c r="F1139" t="s">
        <v>5113</v>
      </c>
      <c r="G1139" t="s">
        <v>1588</v>
      </c>
      <c r="H1139" t="s">
        <v>1589</v>
      </c>
      <c r="I1139" t="s">
        <v>3531</v>
      </c>
      <c r="J1139" t="s">
        <v>5114</v>
      </c>
      <c r="K1139">
        <v>9609</v>
      </c>
      <c r="L1139" s="12">
        <v>40744</v>
      </c>
      <c r="M1139">
        <f>+YEAR(TListado[[#This Row],[FECHA DE COMPRA]])</f>
        <v>2011</v>
      </c>
      <c r="N1139" t="s">
        <v>5919</v>
      </c>
    </row>
    <row r="1140" spans="1:14" x14ac:dyDescent="0.3">
      <c r="A1140">
        <v>1137</v>
      </c>
      <c r="B1140">
        <v>14</v>
      </c>
      <c r="C1140" t="s">
        <v>1587</v>
      </c>
      <c r="D1140" t="s">
        <v>5068</v>
      </c>
      <c r="E1140" t="s">
        <v>5069</v>
      </c>
      <c r="F1140" t="s">
        <v>5070</v>
      </c>
      <c r="G1140" t="s">
        <v>1588</v>
      </c>
      <c r="H1140" t="s">
        <v>1589</v>
      </c>
      <c r="I1140" t="s">
        <v>3531</v>
      </c>
      <c r="J1140" t="s">
        <v>5071</v>
      </c>
      <c r="K1140">
        <v>9609</v>
      </c>
      <c r="L1140" s="12">
        <v>40744</v>
      </c>
      <c r="M1140">
        <f>+YEAR(TListado[[#This Row],[FECHA DE COMPRA]])</f>
        <v>2011</v>
      </c>
      <c r="N1140" t="s">
        <v>5919</v>
      </c>
    </row>
    <row r="1141" spans="1:14" x14ac:dyDescent="0.3">
      <c r="A1141">
        <v>1138</v>
      </c>
      <c r="B1141">
        <v>14</v>
      </c>
      <c r="C1141" t="s">
        <v>1587</v>
      </c>
      <c r="D1141" t="s">
        <v>4325</v>
      </c>
      <c r="E1141" t="s">
        <v>4326</v>
      </c>
      <c r="F1141" t="s">
        <v>4327</v>
      </c>
      <c r="G1141" t="s">
        <v>1588</v>
      </c>
      <c r="H1141" t="s">
        <v>1589</v>
      </c>
      <c r="I1141" t="s">
        <v>3531</v>
      </c>
      <c r="J1141" t="s">
        <v>4328</v>
      </c>
      <c r="K1141">
        <v>9609</v>
      </c>
      <c r="L1141" s="12">
        <v>40744</v>
      </c>
      <c r="M1141">
        <f>+YEAR(TListado[[#This Row],[FECHA DE COMPRA]])</f>
        <v>2011</v>
      </c>
      <c r="N1141" t="s">
        <v>5919</v>
      </c>
    </row>
    <row r="1142" spans="1:14" x14ac:dyDescent="0.3">
      <c r="A1142">
        <v>1139</v>
      </c>
      <c r="B1142">
        <v>14</v>
      </c>
      <c r="C1142" t="s">
        <v>1587</v>
      </c>
      <c r="D1142" t="s">
        <v>3818</v>
      </c>
      <c r="E1142" t="s">
        <v>3819</v>
      </c>
      <c r="F1142" t="s">
        <v>3820</v>
      </c>
      <c r="G1142" t="s">
        <v>1588</v>
      </c>
      <c r="H1142" t="s">
        <v>1589</v>
      </c>
      <c r="I1142" t="s">
        <v>3531</v>
      </c>
      <c r="J1142" t="s">
        <v>3821</v>
      </c>
      <c r="K1142">
        <v>12556</v>
      </c>
      <c r="L1142" s="12">
        <v>41144</v>
      </c>
      <c r="M1142">
        <f>+YEAR(TListado[[#This Row],[FECHA DE COMPRA]])</f>
        <v>2012</v>
      </c>
      <c r="N1142" t="s">
        <v>5919</v>
      </c>
    </row>
    <row r="1143" spans="1:14" x14ac:dyDescent="0.3">
      <c r="A1143">
        <v>1140</v>
      </c>
      <c r="B1143">
        <v>14</v>
      </c>
      <c r="C1143" t="s">
        <v>1587</v>
      </c>
      <c r="D1143" t="s">
        <v>4271</v>
      </c>
      <c r="E1143" t="s">
        <v>4272</v>
      </c>
      <c r="F1143" t="s">
        <v>4273</v>
      </c>
      <c r="G1143" t="s">
        <v>1588</v>
      </c>
      <c r="H1143" t="s">
        <v>1589</v>
      </c>
      <c r="I1143" t="s">
        <v>3531</v>
      </c>
      <c r="J1143" t="s">
        <v>4274</v>
      </c>
      <c r="K1143">
        <v>9609</v>
      </c>
      <c r="L1143" s="12">
        <v>40744</v>
      </c>
      <c r="M1143">
        <f>+YEAR(TListado[[#This Row],[FECHA DE COMPRA]])</f>
        <v>2011</v>
      </c>
      <c r="N1143" t="s">
        <v>5919</v>
      </c>
    </row>
    <row r="1144" spans="1:14" x14ac:dyDescent="0.3">
      <c r="A1144">
        <v>1141</v>
      </c>
      <c r="B1144">
        <v>14</v>
      </c>
      <c r="C1144" t="s">
        <v>1587</v>
      </c>
      <c r="D1144" t="s">
        <v>4769</v>
      </c>
      <c r="E1144" t="s">
        <v>4770</v>
      </c>
      <c r="F1144" t="s">
        <v>4771</v>
      </c>
      <c r="G1144" t="s">
        <v>1588</v>
      </c>
      <c r="H1144" t="s">
        <v>1589</v>
      </c>
      <c r="I1144" t="s">
        <v>3531</v>
      </c>
      <c r="J1144" t="s">
        <v>4772</v>
      </c>
      <c r="K1144">
        <v>9609</v>
      </c>
      <c r="L1144" s="12">
        <v>40744</v>
      </c>
      <c r="M1144">
        <f>+YEAR(TListado[[#This Row],[FECHA DE COMPRA]])</f>
        <v>2011</v>
      </c>
      <c r="N1144" t="s">
        <v>5919</v>
      </c>
    </row>
    <row r="1145" spans="1:14" x14ac:dyDescent="0.3">
      <c r="A1145">
        <v>1142</v>
      </c>
      <c r="B1145">
        <v>14</v>
      </c>
      <c r="C1145" t="s">
        <v>1587</v>
      </c>
      <c r="D1145" t="s">
        <v>4378</v>
      </c>
      <c r="E1145" t="s">
        <v>4379</v>
      </c>
      <c r="F1145" t="s">
        <v>4380</v>
      </c>
      <c r="G1145" t="s">
        <v>1588</v>
      </c>
      <c r="H1145" t="s">
        <v>1589</v>
      </c>
      <c r="I1145" t="s">
        <v>3531</v>
      </c>
      <c r="J1145" t="s">
        <v>4381</v>
      </c>
      <c r="K1145">
        <v>9609</v>
      </c>
      <c r="L1145" s="12">
        <v>40744</v>
      </c>
      <c r="M1145">
        <f>+YEAR(TListado[[#This Row],[FECHA DE COMPRA]])</f>
        <v>2011</v>
      </c>
      <c r="N1145" t="s">
        <v>5919</v>
      </c>
    </row>
    <row r="1146" spans="1:14" x14ac:dyDescent="0.3">
      <c r="A1146">
        <v>1143</v>
      </c>
      <c r="B1146">
        <v>14</v>
      </c>
      <c r="C1146" t="s">
        <v>1587</v>
      </c>
      <c r="D1146" t="s">
        <v>4692</v>
      </c>
      <c r="E1146" t="s">
        <v>4693</v>
      </c>
      <c r="F1146" t="s">
        <v>4694</v>
      </c>
      <c r="G1146" t="s">
        <v>1588</v>
      </c>
      <c r="H1146" t="s">
        <v>1589</v>
      </c>
      <c r="I1146" t="s">
        <v>3531</v>
      </c>
      <c r="J1146" t="s">
        <v>4695</v>
      </c>
      <c r="K1146">
        <v>9609</v>
      </c>
      <c r="L1146" s="12">
        <v>40744</v>
      </c>
      <c r="M1146">
        <f>+YEAR(TListado[[#This Row],[FECHA DE COMPRA]])</f>
        <v>2011</v>
      </c>
      <c r="N1146" t="s">
        <v>5919</v>
      </c>
    </row>
    <row r="1147" spans="1:14" x14ac:dyDescent="0.3">
      <c r="A1147">
        <v>1144</v>
      </c>
      <c r="B1147">
        <v>14</v>
      </c>
      <c r="C1147" t="s">
        <v>1587</v>
      </c>
      <c r="D1147" t="s">
        <v>5376</v>
      </c>
      <c r="E1147" t="s">
        <v>5377</v>
      </c>
      <c r="F1147" t="s">
        <v>5378</v>
      </c>
      <c r="G1147" t="s">
        <v>1588</v>
      </c>
      <c r="H1147" t="s">
        <v>1589</v>
      </c>
      <c r="I1147" t="s">
        <v>3531</v>
      </c>
      <c r="J1147" t="s">
        <v>5379</v>
      </c>
      <c r="K1147">
        <v>9609</v>
      </c>
      <c r="L1147" s="12">
        <v>40744</v>
      </c>
      <c r="M1147">
        <f>+YEAR(TListado[[#This Row],[FECHA DE COMPRA]])</f>
        <v>2011</v>
      </c>
      <c r="N1147" t="s">
        <v>5919</v>
      </c>
    </row>
    <row r="1148" spans="1:14" x14ac:dyDescent="0.3">
      <c r="A1148">
        <v>1145</v>
      </c>
      <c r="B1148">
        <v>14</v>
      </c>
      <c r="C1148" t="s">
        <v>1587</v>
      </c>
      <c r="D1148" t="s">
        <v>3926</v>
      </c>
      <c r="E1148" t="s">
        <v>3927</v>
      </c>
      <c r="F1148" t="s">
        <v>3928</v>
      </c>
      <c r="G1148" t="s">
        <v>1588</v>
      </c>
      <c r="H1148" t="s">
        <v>1589</v>
      </c>
      <c r="I1148" t="s">
        <v>3531</v>
      </c>
      <c r="J1148" t="s">
        <v>3929</v>
      </c>
      <c r="K1148">
        <v>12556</v>
      </c>
      <c r="L1148" s="12">
        <v>41144</v>
      </c>
      <c r="M1148">
        <f>+YEAR(TListado[[#This Row],[FECHA DE COMPRA]])</f>
        <v>2012</v>
      </c>
      <c r="N1148" t="s">
        <v>5919</v>
      </c>
    </row>
    <row r="1149" spans="1:14" x14ac:dyDescent="0.3">
      <c r="A1149">
        <v>1146</v>
      </c>
      <c r="B1149">
        <v>14</v>
      </c>
      <c r="C1149" t="s">
        <v>1587</v>
      </c>
      <c r="D1149" t="s">
        <v>5280</v>
      </c>
      <c r="E1149" t="s">
        <v>5281</v>
      </c>
      <c r="F1149" t="s">
        <v>5282</v>
      </c>
      <c r="G1149" t="s">
        <v>1588</v>
      </c>
      <c r="H1149" t="s">
        <v>1589</v>
      </c>
      <c r="I1149" t="s">
        <v>3531</v>
      </c>
      <c r="J1149" t="s">
        <v>5283</v>
      </c>
      <c r="K1149">
        <v>9609</v>
      </c>
      <c r="L1149" s="12">
        <v>40744</v>
      </c>
      <c r="M1149">
        <f>+YEAR(TListado[[#This Row],[FECHA DE COMPRA]])</f>
        <v>2011</v>
      </c>
      <c r="N1149" t="s">
        <v>5919</v>
      </c>
    </row>
    <row r="1150" spans="1:14" x14ac:dyDescent="0.3">
      <c r="A1150">
        <v>1147</v>
      </c>
      <c r="B1150">
        <v>14</v>
      </c>
      <c r="C1150" t="s">
        <v>1587</v>
      </c>
      <c r="D1150" t="s">
        <v>4777</v>
      </c>
      <c r="E1150" t="s">
        <v>4778</v>
      </c>
      <c r="F1150" t="s">
        <v>4779</v>
      </c>
      <c r="G1150" t="s">
        <v>1588</v>
      </c>
      <c r="H1150" t="s">
        <v>1589</v>
      </c>
      <c r="I1150" t="s">
        <v>3531</v>
      </c>
      <c r="J1150" t="s">
        <v>4780</v>
      </c>
      <c r="K1150">
        <v>9609</v>
      </c>
      <c r="L1150" s="12">
        <v>40744</v>
      </c>
      <c r="M1150">
        <f>+YEAR(TListado[[#This Row],[FECHA DE COMPRA]])</f>
        <v>2011</v>
      </c>
      <c r="N1150" t="s">
        <v>5919</v>
      </c>
    </row>
    <row r="1151" spans="1:14" x14ac:dyDescent="0.3">
      <c r="A1151">
        <v>1148</v>
      </c>
      <c r="B1151">
        <v>14</v>
      </c>
      <c r="C1151" t="s">
        <v>1587</v>
      </c>
      <c r="D1151" t="s">
        <v>5076</v>
      </c>
      <c r="E1151" t="s">
        <v>5077</v>
      </c>
      <c r="F1151" t="s">
        <v>5078</v>
      </c>
      <c r="G1151" t="s">
        <v>1588</v>
      </c>
      <c r="H1151" t="s">
        <v>1589</v>
      </c>
      <c r="I1151" t="s">
        <v>3531</v>
      </c>
      <c r="J1151" t="s">
        <v>5079</v>
      </c>
      <c r="K1151">
        <v>9609</v>
      </c>
      <c r="L1151" s="12">
        <v>40744</v>
      </c>
      <c r="M1151">
        <f>+YEAR(TListado[[#This Row],[FECHA DE COMPRA]])</f>
        <v>2011</v>
      </c>
      <c r="N1151" t="s">
        <v>5919</v>
      </c>
    </row>
    <row r="1152" spans="1:14" x14ac:dyDescent="0.3">
      <c r="A1152">
        <v>1149</v>
      </c>
      <c r="B1152">
        <v>14</v>
      </c>
      <c r="C1152" t="s">
        <v>1587</v>
      </c>
      <c r="D1152" t="s">
        <v>4643</v>
      </c>
      <c r="E1152" t="s">
        <v>4644</v>
      </c>
      <c r="F1152" t="s">
        <v>4645</v>
      </c>
      <c r="G1152" t="s">
        <v>1588</v>
      </c>
      <c r="H1152" t="s">
        <v>1589</v>
      </c>
      <c r="I1152" t="s">
        <v>3531</v>
      </c>
      <c r="J1152" t="s">
        <v>4646</v>
      </c>
      <c r="K1152">
        <v>9609</v>
      </c>
      <c r="L1152" s="12">
        <v>40744</v>
      </c>
      <c r="M1152">
        <f>+YEAR(TListado[[#This Row],[FECHA DE COMPRA]])</f>
        <v>2011</v>
      </c>
      <c r="N1152" t="s">
        <v>5919</v>
      </c>
    </row>
    <row r="1153" spans="1:14" x14ac:dyDescent="0.3">
      <c r="A1153">
        <v>1150</v>
      </c>
      <c r="B1153">
        <v>14</v>
      </c>
      <c r="C1153" t="s">
        <v>1587</v>
      </c>
      <c r="D1153" t="s">
        <v>4702</v>
      </c>
      <c r="E1153" t="s">
        <v>4703</v>
      </c>
      <c r="F1153" t="s">
        <v>4704</v>
      </c>
      <c r="G1153" t="s">
        <v>1588</v>
      </c>
      <c r="H1153" t="s">
        <v>1589</v>
      </c>
      <c r="I1153" t="s">
        <v>3531</v>
      </c>
      <c r="J1153" t="s">
        <v>4705</v>
      </c>
      <c r="K1153">
        <v>9609</v>
      </c>
      <c r="L1153" s="12">
        <v>40744</v>
      </c>
      <c r="M1153">
        <f>+YEAR(TListado[[#This Row],[FECHA DE COMPRA]])</f>
        <v>2011</v>
      </c>
      <c r="N1153" t="s">
        <v>5919</v>
      </c>
    </row>
    <row r="1154" spans="1:14" x14ac:dyDescent="0.3">
      <c r="A1154">
        <v>1151</v>
      </c>
      <c r="B1154">
        <v>14</v>
      </c>
      <c r="C1154" t="s">
        <v>1587</v>
      </c>
      <c r="D1154" t="s">
        <v>4798</v>
      </c>
      <c r="E1154" t="s">
        <v>4799</v>
      </c>
      <c r="F1154" t="s">
        <v>4800</v>
      </c>
      <c r="G1154" t="s">
        <v>1588</v>
      </c>
      <c r="H1154" t="s">
        <v>1589</v>
      </c>
      <c r="I1154" t="s">
        <v>3531</v>
      </c>
      <c r="J1154" t="s">
        <v>4801</v>
      </c>
      <c r="K1154">
        <v>9609</v>
      </c>
      <c r="L1154" s="12">
        <v>40744</v>
      </c>
      <c r="M1154">
        <f>+YEAR(TListado[[#This Row],[FECHA DE COMPRA]])</f>
        <v>2011</v>
      </c>
      <c r="N1154" t="s">
        <v>5919</v>
      </c>
    </row>
    <row r="1155" spans="1:14" x14ac:dyDescent="0.3">
      <c r="A1155">
        <v>1152</v>
      </c>
      <c r="B1155">
        <v>14</v>
      </c>
      <c r="C1155" t="s">
        <v>1587</v>
      </c>
      <c r="D1155" t="s">
        <v>4544</v>
      </c>
      <c r="E1155" t="s">
        <v>4545</v>
      </c>
      <c r="F1155" t="s">
        <v>4546</v>
      </c>
      <c r="G1155" t="s">
        <v>1588</v>
      </c>
      <c r="H1155" t="s">
        <v>1589</v>
      </c>
      <c r="I1155" t="s">
        <v>3531</v>
      </c>
      <c r="J1155" t="s">
        <v>4547</v>
      </c>
      <c r="K1155">
        <v>9609</v>
      </c>
      <c r="L1155" s="12">
        <v>40744</v>
      </c>
      <c r="M1155">
        <f>+YEAR(TListado[[#This Row],[FECHA DE COMPRA]])</f>
        <v>2011</v>
      </c>
      <c r="N1155" t="s">
        <v>5919</v>
      </c>
    </row>
    <row r="1156" spans="1:14" x14ac:dyDescent="0.3">
      <c r="A1156">
        <v>1153</v>
      </c>
      <c r="B1156">
        <v>14</v>
      </c>
      <c r="C1156" t="s">
        <v>1587</v>
      </c>
      <c r="D1156" t="s">
        <v>5205</v>
      </c>
      <c r="E1156" t="s">
        <v>5206</v>
      </c>
      <c r="F1156" t="s">
        <v>5207</v>
      </c>
      <c r="G1156" t="s">
        <v>1588</v>
      </c>
      <c r="H1156" t="s">
        <v>1589</v>
      </c>
      <c r="I1156" t="s">
        <v>3531</v>
      </c>
      <c r="J1156" t="s">
        <v>5208</v>
      </c>
      <c r="K1156">
        <v>9609</v>
      </c>
      <c r="L1156" s="12">
        <v>40744</v>
      </c>
      <c r="M1156">
        <f>+YEAR(TListado[[#This Row],[FECHA DE COMPRA]])</f>
        <v>2011</v>
      </c>
      <c r="N1156" t="s">
        <v>5919</v>
      </c>
    </row>
    <row r="1157" spans="1:14" x14ac:dyDescent="0.3">
      <c r="A1157">
        <v>1154</v>
      </c>
      <c r="B1157">
        <v>14</v>
      </c>
      <c r="C1157" t="s">
        <v>1587</v>
      </c>
      <c r="D1157" t="s">
        <v>4094</v>
      </c>
      <c r="E1157" t="s">
        <v>4095</v>
      </c>
      <c r="F1157" t="s">
        <v>4096</v>
      </c>
      <c r="G1157" t="s">
        <v>1588</v>
      </c>
      <c r="H1157" t="s">
        <v>1589</v>
      </c>
      <c r="I1157" t="s">
        <v>3531</v>
      </c>
      <c r="J1157" t="s">
        <v>4097</v>
      </c>
      <c r="K1157">
        <v>9609</v>
      </c>
      <c r="L1157" s="12">
        <v>40744</v>
      </c>
      <c r="M1157">
        <f>+YEAR(TListado[[#This Row],[FECHA DE COMPRA]])</f>
        <v>2011</v>
      </c>
      <c r="N1157" t="s">
        <v>5919</v>
      </c>
    </row>
    <row r="1158" spans="1:14" x14ac:dyDescent="0.3">
      <c r="A1158">
        <v>1155</v>
      </c>
      <c r="B1158">
        <v>14</v>
      </c>
      <c r="C1158" t="s">
        <v>1587</v>
      </c>
      <c r="D1158" t="s">
        <v>4762</v>
      </c>
      <c r="E1158" t="s">
        <v>4763</v>
      </c>
      <c r="F1158" t="s">
        <v>4764</v>
      </c>
      <c r="G1158" t="s">
        <v>1588</v>
      </c>
      <c r="H1158" t="s">
        <v>1589</v>
      </c>
      <c r="I1158" t="s">
        <v>3531</v>
      </c>
      <c r="J1158" t="s">
        <v>4765</v>
      </c>
      <c r="K1158">
        <v>9609</v>
      </c>
      <c r="L1158" s="12">
        <v>40744</v>
      </c>
      <c r="M1158">
        <f>+YEAR(TListado[[#This Row],[FECHA DE COMPRA]])</f>
        <v>2011</v>
      </c>
      <c r="N1158" t="s">
        <v>5919</v>
      </c>
    </row>
    <row r="1159" spans="1:14" x14ac:dyDescent="0.3">
      <c r="A1159">
        <v>1156</v>
      </c>
      <c r="B1159">
        <v>14</v>
      </c>
      <c r="C1159" t="s">
        <v>1587</v>
      </c>
      <c r="D1159" t="s">
        <v>5359</v>
      </c>
      <c r="E1159">
        <v>1190003265</v>
      </c>
      <c r="F1159" t="s">
        <v>3321</v>
      </c>
      <c r="G1159" t="s">
        <v>1588</v>
      </c>
      <c r="H1159" t="s">
        <v>1589</v>
      </c>
      <c r="I1159" t="s">
        <v>3531</v>
      </c>
      <c r="J1159" t="s">
        <v>5360</v>
      </c>
      <c r="K1159">
        <v>9609</v>
      </c>
      <c r="L1159" s="12">
        <v>40744</v>
      </c>
      <c r="M1159">
        <f>+YEAR(TListado[[#This Row],[FECHA DE COMPRA]])</f>
        <v>2011</v>
      </c>
      <c r="N1159" t="s">
        <v>5919</v>
      </c>
    </row>
    <row r="1160" spans="1:14" x14ac:dyDescent="0.3">
      <c r="A1160">
        <v>1157</v>
      </c>
      <c r="B1160">
        <v>14</v>
      </c>
      <c r="C1160" t="s">
        <v>1587</v>
      </c>
      <c r="D1160" t="s">
        <v>4726</v>
      </c>
      <c r="E1160" t="s">
        <v>4727</v>
      </c>
      <c r="F1160" t="s">
        <v>4728</v>
      </c>
      <c r="G1160" t="s">
        <v>1588</v>
      </c>
      <c r="H1160" t="s">
        <v>1589</v>
      </c>
      <c r="I1160" t="s">
        <v>3531</v>
      </c>
      <c r="J1160" t="s">
        <v>4729</v>
      </c>
      <c r="K1160">
        <v>9609</v>
      </c>
      <c r="L1160" s="12">
        <v>40744</v>
      </c>
      <c r="M1160">
        <f>+YEAR(TListado[[#This Row],[FECHA DE COMPRA]])</f>
        <v>2011</v>
      </c>
      <c r="N1160" t="s">
        <v>5919</v>
      </c>
    </row>
    <row r="1161" spans="1:14" x14ac:dyDescent="0.3">
      <c r="A1161">
        <v>1158</v>
      </c>
      <c r="B1161">
        <v>14</v>
      </c>
      <c r="C1161" t="s">
        <v>1587</v>
      </c>
      <c r="D1161" t="s">
        <v>4578</v>
      </c>
      <c r="E1161" t="s">
        <v>4579</v>
      </c>
      <c r="F1161" t="s">
        <v>4580</v>
      </c>
      <c r="G1161" t="s">
        <v>1588</v>
      </c>
      <c r="H1161" t="s">
        <v>1589</v>
      </c>
      <c r="I1161" t="s">
        <v>3531</v>
      </c>
      <c r="J1161" t="s">
        <v>4581</v>
      </c>
      <c r="K1161">
        <v>9609</v>
      </c>
      <c r="L1161" s="12">
        <v>40744</v>
      </c>
      <c r="M1161">
        <f>+YEAR(TListado[[#This Row],[FECHA DE COMPRA]])</f>
        <v>2011</v>
      </c>
      <c r="N1161" t="s">
        <v>5919</v>
      </c>
    </row>
    <row r="1162" spans="1:14" x14ac:dyDescent="0.3">
      <c r="A1162">
        <v>1159</v>
      </c>
      <c r="B1162">
        <v>14</v>
      </c>
      <c r="C1162" t="s">
        <v>1587</v>
      </c>
      <c r="D1162" t="s">
        <v>5312</v>
      </c>
      <c r="E1162" t="s">
        <v>5313</v>
      </c>
      <c r="F1162" t="s">
        <v>5314</v>
      </c>
      <c r="G1162" t="s">
        <v>1588</v>
      </c>
      <c r="H1162" t="s">
        <v>1589</v>
      </c>
      <c r="I1162" t="s">
        <v>3531</v>
      </c>
      <c r="J1162" t="s">
        <v>5315</v>
      </c>
      <c r="K1162">
        <v>9609</v>
      </c>
      <c r="L1162" s="12">
        <v>40744</v>
      </c>
      <c r="M1162">
        <f>+YEAR(TListado[[#This Row],[FECHA DE COMPRA]])</f>
        <v>2011</v>
      </c>
      <c r="N1162" t="s">
        <v>5919</v>
      </c>
    </row>
    <row r="1163" spans="1:14" x14ac:dyDescent="0.3">
      <c r="A1163">
        <v>1160</v>
      </c>
      <c r="B1163">
        <v>14</v>
      </c>
      <c r="C1163" t="s">
        <v>1587</v>
      </c>
      <c r="D1163" t="s">
        <v>4912</v>
      </c>
      <c r="E1163" t="s">
        <v>4913</v>
      </c>
      <c r="F1163" t="s">
        <v>4914</v>
      </c>
      <c r="G1163" t="s">
        <v>1588</v>
      </c>
      <c r="H1163" t="s">
        <v>1589</v>
      </c>
      <c r="I1163" t="s">
        <v>3531</v>
      </c>
      <c r="J1163" t="s">
        <v>4915</v>
      </c>
      <c r="K1163">
        <v>9609</v>
      </c>
      <c r="L1163" s="12">
        <v>40744</v>
      </c>
      <c r="M1163">
        <f>+YEAR(TListado[[#This Row],[FECHA DE COMPRA]])</f>
        <v>2011</v>
      </c>
      <c r="N1163" t="s">
        <v>5919</v>
      </c>
    </row>
    <row r="1164" spans="1:14" x14ac:dyDescent="0.3">
      <c r="A1164">
        <v>1161</v>
      </c>
      <c r="B1164">
        <v>14</v>
      </c>
      <c r="C1164" t="s">
        <v>1587</v>
      </c>
      <c r="D1164" t="s">
        <v>4496</v>
      </c>
      <c r="E1164">
        <v>1190003257</v>
      </c>
      <c r="F1164" t="s">
        <v>3321</v>
      </c>
      <c r="G1164" t="s">
        <v>1588</v>
      </c>
      <c r="H1164" t="s">
        <v>1589</v>
      </c>
      <c r="I1164" t="s">
        <v>3531</v>
      </c>
      <c r="J1164" t="s">
        <v>4497</v>
      </c>
      <c r="K1164">
        <v>9609</v>
      </c>
      <c r="L1164" s="12">
        <v>40744</v>
      </c>
      <c r="M1164">
        <f>+YEAR(TListado[[#This Row],[FECHA DE COMPRA]])</f>
        <v>2011</v>
      </c>
      <c r="N1164" t="s">
        <v>5919</v>
      </c>
    </row>
    <row r="1165" spans="1:14" x14ac:dyDescent="0.3">
      <c r="A1165">
        <v>1162</v>
      </c>
      <c r="B1165">
        <v>14</v>
      </c>
      <c r="C1165" t="s">
        <v>1587</v>
      </c>
      <c r="D1165" t="s">
        <v>5098</v>
      </c>
      <c r="E1165">
        <v>1190003101</v>
      </c>
      <c r="F1165" t="s">
        <v>3321</v>
      </c>
      <c r="G1165" t="s">
        <v>1588</v>
      </c>
      <c r="H1165" t="s">
        <v>1589</v>
      </c>
      <c r="I1165" t="s">
        <v>3531</v>
      </c>
      <c r="J1165" t="s">
        <v>5099</v>
      </c>
      <c r="K1165">
        <v>9609</v>
      </c>
      <c r="L1165" s="12">
        <v>40744</v>
      </c>
      <c r="M1165">
        <f>+YEAR(TListado[[#This Row],[FECHA DE COMPRA]])</f>
        <v>2011</v>
      </c>
      <c r="N1165" t="s">
        <v>5919</v>
      </c>
    </row>
    <row r="1166" spans="1:14" x14ac:dyDescent="0.3">
      <c r="A1166">
        <v>1163</v>
      </c>
      <c r="B1166">
        <v>14</v>
      </c>
      <c r="C1166" t="s">
        <v>1587</v>
      </c>
      <c r="D1166" t="s">
        <v>5344</v>
      </c>
      <c r="E1166" t="s">
        <v>5345</v>
      </c>
      <c r="F1166" t="s">
        <v>5346</v>
      </c>
      <c r="G1166" t="s">
        <v>1588</v>
      </c>
      <c r="H1166" t="s">
        <v>1589</v>
      </c>
      <c r="I1166" t="s">
        <v>3531</v>
      </c>
      <c r="J1166" t="s">
        <v>5347</v>
      </c>
      <c r="K1166">
        <v>9609</v>
      </c>
      <c r="L1166" s="12">
        <v>40744</v>
      </c>
      <c r="M1166">
        <f>+YEAR(TListado[[#This Row],[FECHA DE COMPRA]])</f>
        <v>2011</v>
      </c>
      <c r="N1166" t="s">
        <v>5919</v>
      </c>
    </row>
    <row r="1167" spans="1:14" x14ac:dyDescent="0.3">
      <c r="A1167">
        <v>1164</v>
      </c>
      <c r="B1167">
        <v>14</v>
      </c>
      <c r="C1167" t="s">
        <v>1587</v>
      </c>
      <c r="D1167" t="s">
        <v>5248</v>
      </c>
      <c r="E1167" t="s">
        <v>5249</v>
      </c>
      <c r="F1167" t="s">
        <v>5250</v>
      </c>
      <c r="G1167" t="s">
        <v>1588</v>
      </c>
      <c r="H1167" t="s">
        <v>1589</v>
      </c>
      <c r="I1167" t="s">
        <v>3531</v>
      </c>
      <c r="J1167" t="s">
        <v>5251</v>
      </c>
      <c r="K1167">
        <v>9609</v>
      </c>
      <c r="L1167" s="12">
        <v>40744</v>
      </c>
      <c r="M1167">
        <f>+YEAR(TListado[[#This Row],[FECHA DE COMPRA]])</f>
        <v>2011</v>
      </c>
      <c r="N1167" t="s">
        <v>5919</v>
      </c>
    </row>
    <row r="1168" spans="1:14" x14ac:dyDescent="0.3">
      <c r="A1168">
        <v>1165</v>
      </c>
      <c r="B1168">
        <v>14</v>
      </c>
      <c r="C1168" t="s">
        <v>1587</v>
      </c>
      <c r="D1168" t="s">
        <v>4236</v>
      </c>
      <c r="E1168" t="s">
        <v>4237</v>
      </c>
      <c r="F1168" t="s">
        <v>4238</v>
      </c>
      <c r="G1168" t="s">
        <v>1588</v>
      </c>
      <c r="H1168" t="s">
        <v>1589</v>
      </c>
      <c r="I1168" t="s">
        <v>3531</v>
      </c>
      <c r="J1168" t="s">
        <v>4239</v>
      </c>
      <c r="K1168">
        <v>9609</v>
      </c>
      <c r="L1168" s="12">
        <v>40744</v>
      </c>
      <c r="M1168">
        <f>+YEAR(TListado[[#This Row],[FECHA DE COMPRA]])</f>
        <v>2011</v>
      </c>
      <c r="N1168" t="s">
        <v>5919</v>
      </c>
    </row>
    <row r="1169" spans="1:14" x14ac:dyDescent="0.3">
      <c r="A1169">
        <v>1166</v>
      </c>
      <c r="B1169">
        <v>14</v>
      </c>
      <c r="C1169" t="s">
        <v>1587</v>
      </c>
      <c r="D1169" t="s">
        <v>3954</v>
      </c>
      <c r="E1169" t="s">
        <v>3955</v>
      </c>
      <c r="F1169" t="s">
        <v>3956</v>
      </c>
      <c r="G1169" t="s">
        <v>1588</v>
      </c>
      <c r="H1169" t="s">
        <v>1589</v>
      </c>
      <c r="I1169" t="s">
        <v>3531</v>
      </c>
      <c r="J1169" t="s">
        <v>3957</v>
      </c>
      <c r="K1169">
        <v>12556</v>
      </c>
      <c r="L1169" s="12">
        <v>41144</v>
      </c>
      <c r="M1169">
        <f>+YEAR(TListado[[#This Row],[FECHA DE COMPRA]])</f>
        <v>2012</v>
      </c>
      <c r="N1169" t="s">
        <v>5919</v>
      </c>
    </row>
    <row r="1170" spans="1:14" x14ac:dyDescent="0.3">
      <c r="A1170">
        <v>1167</v>
      </c>
      <c r="B1170">
        <v>14</v>
      </c>
      <c r="C1170" t="s">
        <v>1587</v>
      </c>
      <c r="D1170" t="s">
        <v>4948</v>
      </c>
      <c r="E1170" t="s">
        <v>4949</v>
      </c>
      <c r="F1170" t="s">
        <v>4950</v>
      </c>
      <c r="G1170" t="s">
        <v>1588</v>
      </c>
      <c r="H1170" t="s">
        <v>1589</v>
      </c>
      <c r="I1170" t="s">
        <v>3531</v>
      </c>
      <c r="J1170" t="s">
        <v>4951</v>
      </c>
      <c r="K1170">
        <v>9609</v>
      </c>
      <c r="L1170" s="12">
        <v>40744</v>
      </c>
      <c r="M1170">
        <f>+YEAR(TListado[[#This Row],[FECHA DE COMPRA]])</f>
        <v>2011</v>
      </c>
      <c r="N1170" t="s">
        <v>5919</v>
      </c>
    </row>
    <row r="1171" spans="1:14" x14ac:dyDescent="0.3">
      <c r="A1171">
        <v>1168</v>
      </c>
      <c r="B1171">
        <v>14</v>
      </c>
      <c r="C1171" t="s">
        <v>1587</v>
      </c>
      <c r="D1171" t="s">
        <v>5642</v>
      </c>
      <c r="E1171" t="s">
        <v>5643</v>
      </c>
      <c r="F1171" t="s">
        <v>5644</v>
      </c>
      <c r="G1171" t="s">
        <v>1588</v>
      </c>
      <c r="H1171" t="s">
        <v>1589</v>
      </c>
      <c r="I1171" t="s">
        <v>4424</v>
      </c>
      <c r="J1171" t="s">
        <v>5645</v>
      </c>
      <c r="K1171">
        <v>12556</v>
      </c>
      <c r="L1171" s="12">
        <v>41144</v>
      </c>
      <c r="M1171">
        <f>+YEAR(TListado[[#This Row],[FECHA DE COMPRA]])</f>
        <v>2012</v>
      </c>
      <c r="N1171" t="s">
        <v>5919</v>
      </c>
    </row>
    <row r="1172" spans="1:14" x14ac:dyDescent="0.3">
      <c r="A1172">
        <v>1169</v>
      </c>
      <c r="B1172">
        <v>14</v>
      </c>
      <c r="C1172" t="s">
        <v>1587</v>
      </c>
      <c r="D1172" t="s">
        <v>5634</v>
      </c>
      <c r="E1172" t="s">
        <v>5635</v>
      </c>
      <c r="F1172" t="s">
        <v>5636</v>
      </c>
      <c r="G1172" t="s">
        <v>1588</v>
      </c>
      <c r="H1172" t="s">
        <v>1589</v>
      </c>
      <c r="I1172" t="s">
        <v>4424</v>
      </c>
      <c r="J1172" t="s">
        <v>5637</v>
      </c>
      <c r="K1172">
        <v>12556</v>
      </c>
      <c r="L1172" s="12">
        <v>41144</v>
      </c>
      <c r="M1172">
        <f>+YEAR(TListado[[#This Row],[FECHA DE COMPRA]])</f>
        <v>2012</v>
      </c>
      <c r="N1172" t="s">
        <v>5919</v>
      </c>
    </row>
    <row r="1173" spans="1:14" x14ac:dyDescent="0.3">
      <c r="A1173">
        <v>1170</v>
      </c>
      <c r="B1173">
        <v>14</v>
      </c>
      <c r="C1173" t="s">
        <v>1587</v>
      </c>
      <c r="D1173" t="s">
        <v>5630</v>
      </c>
      <c r="E1173" t="s">
        <v>5631</v>
      </c>
      <c r="F1173" t="s">
        <v>5632</v>
      </c>
      <c r="G1173" t="s">
        <v>1588</v>
      </c>
      <c r="H1173" t="s">
        <v>1589</v>
      </c>
      <c r="I1173" t="s">
        <v>4424</v>
      </c>
      <c r="J1173" t="s">
        <v>5633</v>
      </c>
      <c r="K1173">
        <v>12556</v>
      </c>
      <c r="L1173" s="12">
        <v>41144</v>
      </c>
      <c r="M1173">
        <f>+YEAR(TListado[[#This Row],[FECHA DE COMPRA]])</f>
        <v>2012</v>
      </c>
      <c r="N1173" t="s">
        <v>5919</v>
      </c>
    </row>
    <row r="1174" spans="1:14" x14ac:dyDescent="0.3">
      <c r="A1174">
        <v>1171</v>
      </c>
      <c r="B1174">
        <v>14</v>
      </c>
      <c r="C1174" t="s">
        <v>1587</v>
      </c>
      <c r="D1174" t="s">
        <v>4856</v>
      </c>
      <c r="E1174" t="s">
        <v>4857</v>
      </c>
      <c r="F1174" t="s">
        <v>4858</v>
      </c>
      <c r="G1174" t="s">
        <v>1588</v>
      </c>
      <c r="H1174" t="s">
        <v>1589</v>
      </c>
      <c r="I1174" t="s">
        <v>4424</v>
      </c>
      <c r="J1174" t="s">
        <v>4859</v>
      </c>
      <c r="K1174">
        <v>9609</v>
      </c>
      <c r="L1174" s="12">
        <v>40744</v>
      </c>
      <c r="M1174">
        <f>+YEAR(TListado[[#This Row],[FECHA DE COMPRA]])</f>
        <v>2011</v>
      </c>
      <c r="N1174" t="s">
        <v>5919</v>
      </c>
    </row>
    <row r="1175" spans="1:14" x14ac:dyDescent="0.3">
      <c r="A1175">
        <v>1172</v>
      </c>
      <c r="B1175">
        <v>14</v>
      </c>
      <c r="C1175" t="s">
        <v>1587</v>
      </c>
      <c r="D1175" t="s">
        <v>5646</v>
      </c>
      <c r="E1175" t="s">
        <v>5647</v>
      </c>
      <c r="F1175" t="s">
        <v>5648</v>
      </c>
      <c r="G1175" t="s">
        <v>1588</v>
      </c>
      <c r="H1175" t="s">
        <v>1589</v>
      </c>
      <c r="I1175" t="s">
        <v>4424</v>
      </c>
      <c r="J1175" t="s">
        <v>5649</v>
      </c>
      <c r="K1175">
        <v>12556</v>
      </c>
      <c r="L1175" s="12">
        <v>41144</v>
      </c>
      <c r="M1175">
        <f>+YEAR(TListado[[#This Row],[FECHA DE COMPRA]])</f>
        <v>2012</v>
      </c>
      <c r="N1175" t="s">
        <v>5919</v>
      </c>
    </row>
    <row r="1176" spans="1:14" x14ac:dyDescent="0.3">
      <c r="A1176">
        <v>1173</v>
      </c>
      <c r="B1176">
        <v>14</v>
      </c>
      <c r="C1176" t="s">
        <v>1587</v>
      </c>
      <c r="D1176" t="s">
        <v>5638</v>
      </c>
      <c r="E1176" t="s">
        <v>5639</v>
      </c>
      <c r="F1176" t="s">
        <v>5640</v>
      </c>
      <c r="G1176" t="s">
        <v>1588</v>
      </c>
      <c r="H1176" t="s">
        <v>1589</v>
      </c>
      <c r="I1176" t="s">
        <v>4424</v>
      </c>
      <c r="J1176" t="s">
        <v>5641</v>
      </c>
      <c r="K1176">
        <v>12556</v>
      </c>
      <c r="L1176" s="12">
        <v>41144</v>
      </c>
      <c r="M1176">
        <f>+YEAR(TListado[[#This Row],[FECHA DE COMPRA]])</f>
        <v>2012</v>
      </c>
      <c r="N1176" t="s">
        <v>5919</v>
      </c>
    </row>
    <row r="1177" spans="1:14" x14ac:dyDescent="0.3">
      <c r="A1177">
        <v>1174</v>
      </c>
      <c r="B1177">
        <v>14</v>
      </c>
      <c r="C1177" t="s">
        <v>1587</v>
      </c>
      <c r="D1177" t="s">
        <v>5622</v>
      </c>
      <c r="E1177" t="s">
        <v>5623</v>
      </c>
      <c r="F1177" t="s">
        <v>5624</v>
      </c>
      <c r="G1177" t="s">
        <v>1588</v>
      </c>
      <c r="H1177" t="s">
        <v>1589</v>
      </c>
      <c r="I1177" t="s">
        <v>4424</v>
      </c>
      <c r="J1177" t="s">
        <v>5625</v>
      </c>
      <c r="K1177">
        <v>12556</v>
      </c>
      <c r="L1177" s="12">
        <v>41144</v>
      </c>
      <c r="M1177">
        <f>+YEAR(TListado[[#This Row],[FECHA DE COMPRA]])</f>
        <v>2012</v>
      </c>
      <c r="N1177" t="s">
        <v>5919</v>
      </c>
    </row>
    <row r="1178" spans="1:14" x14ac:dyDescent="0.3">
      <c r="A1178">
        <v>1175</v>
      </c>
      <c r="B1178">
        <v>14</v>
      </c>
      <c r="C1178" t="s">
        <v>1587</v>
      </c>
      <c r="D1178" t="s">
        <v>5478</v>
      </c>
      <c r="E1178" t="s">
        <v>5479</v>
      </c>
      <c r="F1178" t="s">
        <v>5480</v>
      </c>
      <c r="G1178" t="s">
        <v>1588</v>
      </c>
      <c r="H1178" t="s">
        <v>1589</v>
      </c>
      <c r="I1178" t="s">
        <v>4424</v>
      </c>
      <c r="J1178" t="s">
        <v>5481</v>
      </c>
      <c r="K1178">
        <v>9609</v>
      </c>
      <c r="L1178" s="12">
        <v>40744</v>
      </c>
      <c r="M1178">
        <f>+YEAR(TListado[[#This Row],[FECHA DE COMPRA]])</f>
        <v>2011</v>
      </c>
      <c r="N1178" t="s">
        <v>5919</v>
      </c>
    </row>
    <row r="1179" spans="1:14" x14ac:dyDescent="0.3">
      <c r="A1179">
        <v>1176</v>
      </c>
      <c r="B1179">
        <v>14</v>
      </c>
      <c r="C1179" t="s">
        <v>1587</v>
      </c>
      <c r="D1179" t="s">
        <v>4878</v>
      </c>
      <c r="E1179" t="s">
        <v>4879</v>
      </c>
      <c r="F1179" t="s">
        <v>4880</v>
      </c>
      <c r="G1179" t="s">
        <v>1588</v>
      </c>
      <c r="H1179" t="s">
        <v>1589</v>
      </c>
      <c r="I1179" t="s">
        <v>4424</v>
      </c>
      <c r="J1179" t="s">
        <v>4881</v>
      </c>
      <c r="K1179">
        <v>9609</v>
      </c>
      <c r="L1179" s="12">
        <v>40744</v>
      </c>
      <c r="M1179">
        <f>+YEAR(TListado[[#This Row],[FECHA DE COMPRA]])</f>
        <v>2011</v>
      </c>
      <c r="N1179" t="s">
        <v>5919</v>
      </c>
    </row>
    <row r="1180" spans="1:14" x14ac:dyDescent="0.3">
      <c r="A1180">
        <v>1177</v>
      </c>
      <c r="B1180">
        <v>14</v>
      </c>
      <c r="C1180" t="s">
        <v>1587</v>
      </c>
      <c r="D1180" t="s">
        <v>5530</v>
      </c>
      <c r="E1180" t="s">
        <v>5531</v>
      </c>
      <c r="F1180" t="s">
        <v>5532</v>
      </c>
      <c r="G1180" t="s">
        <v>1588</v>
      </c>
      <c r="H1180" t="s">
        <v>1589</v>
      </c>
      <c r="I1180" t="s">
        <v>4424</v>
      </c>
      <c r="J1180" t="s">
        <v>5533</v>
      </c>
      <c r="K1180">
        <v>9609</v>
      </c>
      <c r="L1180" s="12">
        <v>40744</v>
      </c>
      <c r="M1180">
        <f>+YEAR(TListado[[#This Row],[FECHA DE COMPRA]])</f>
        <v>2011</v>
      </c>
      <c r="N1180" t="s">
        <v>5919</v>
      </c>
    </row>
    <row r="1181" spans="1:14" x14ac:dyDescent="0.3">
      <c r="A1181">
        <v>1178</v>
      </c>
      <c r="B1181">
        <v>14</v>
      </c>
      <c r="C1181" t="s">
        <v>1587</v>
      </c>
      <c r="D1181" t="s">
        <v>5485</v>
      </c>
      <c r="E1181" t="s">
        <v>5486</v>
      </c>
      <c r="F1181" t="s">
        <v>5487</v>
      </c>
      <c r="G1181" t="s">
        <v>1588</v>
      </c>
      <c r="H1181" t="s">
        <v>1589</v>
      </c>
      <c r="I1181" t="s">
        <v>4424</v>
      </c>
      <c r="J1181" t="s">
        <v>5488</v>
      </c>
      <c r="K1181">
        <v>9609</v>
      </c>
      <c r="L1181" s="12">
        <v>40744</v>
      </c>
      <c r="M1181">
        <f>+YEAR(TListado[[#This Row],[FECHA DE COMPRA]])</f>
        <v>2011</v>
      </c>
      <c r="N1181" t="s">
        <v>5919</v>
      </c>
    </row>
    <row r="1182" spans="1:14" x14ac:dyDescent="0.3">
      <c r="A1182">
        <v>1179</v>
      </c>
      <c r="B1182">
        <v>14</v>
      </c>
      <c r="C1182" t="s">
        <v>1587</v>
      </c>
      <c r="D1182" t="s">
        <v>5446</v>
      </c>
      <c r="E1182" t="s">
        <v>5447</v>
      </c>
      <c r="F1182" t="s">
        <v>5448</v>
      </c>
      <c r="G1182" t="s">
        <v>1588</v>
      </c>
      <c r="H1182" t="s">
        <v>1589</v>
      </c>
      <c r="I1182" t="s">
        <v>4424</v>
      </c>
      <c r="J1182" t="s">
        <v>5449</v>
      </c>
      <c r="K1182">
        <v>9609</v>
      </c>
      <c r="L1182" s="12">
        <v>40744</v>
      </c>
      <c r="M1182">
        <f>+YEAR(TListado[[#This Row],[FECHA DE COMPRA]])</f>
        <v>2011</v>
      </c>
      <c r="N1182" t="s">
        <v>5919</v>
      </c>
    </row>
    <row r="1183" spans="1:14" x14ac:dyDescent="0.3">
      <c r="A1183">
        <v>1180</v>
      </c>
      <c r="B1183">
        <v>14</v>
      </c>
      <c r="C1183" t="s">
        <v>1587</v>
      </c>
      <c r="D1183" t="s">
        <v>5439</v>
      </c>
      <c r="E1183" t="s">
        <v>5440</v>
      </c>
      <c r="F1183" t="s">
        <v>5441</v>
      </c>
      <c r="G1183" t="s">
        <v>1588</v>
      </c>
      <c r="H1183" t="s">
        <v>1589</v>
      </c>
      <c r="I1183" t="s">
        <v>4424</v>
      </c>
      <c r="J1183" t="s">
        <v>5442</v>
      </c>
      <c r="K1183">
        <v>9609</v>
      </c>
      <c r="L1183" s="12">
        <v>40744</v>
      </c>
      <c r="M1183">
        <f>+YEAR(TListado[[#This Row],[FECHA DE COMPRA]])</f>
        <v>2011</v>
      </c>
      <c r="N1183" t="s">
        <v>5919</v>
      </c>
    </row>
    <row r="1184" spans="1:14" x14ac:dyDescent="0.3">
      <c r="A1184">
        <v>1181</v>
      </c>
      <c r="B1184">
        <v>14</v>
      </c>
      <c r="C1184" t="s">
        <v>1587</v>
      </c>
      <c r="D1184" t="s">
        <v>4845</v>
      </c>
      <c r="E1184" t="s">
        <v>4846</v>
      </c>
      <c r="F1184" t="s">
        <v>4847</v>
      </c>
      <c r="G1184" t="s">
        <v>1588</v>
      </c>
      <c r="H1184" t="s">
        <v>1589</v>
      </c>
      <c r="I1184" t="s">
        <v>4424</v>
      </c>
      <c r="J1184" t="s">
        <v>4848</v>
      </c>
      <c r="K1184">
        <v>9609</v>
      </c>
      <c r="L1184" s="12">
        <v>40744</v>
      </c>
      <c r="M1184">
        <f>+YEAR(TListado[[#This Row],[FECHA DE COMPRA]])</f>
        <v>2011</v>
      </c>
      <c r="N1184" t="s">
        <v>5919</v>
      </c>
    </row>
    <row r="1185" spans="1:14" x14ac:dyDescent="0.3">
      <c r="A1185">
        <v>1182</v>
      </c>
      <c r="B1185">
        <v>14</v>
      </c>
      <c r="C1185" t="s">
        <v>1587</v>
      </c>
      <c r="D1185" t="s">
        <v>5496</v>
      </c>
      <c r="E1185" t="s">
        <v>5497</v>
      </c>
      <c r="F1185" t="s">
        <v>5498</v>
      </c>
      <c r="G1185" t="s">
        <v>1588</v>
      </c>
      <c r="H1185" t="s">
        <v>1589</v>
      </c>
      <c r="I1185" t="s">
        <v>4424</v>
      </c>
      <c r="J1185" t="s">
        <v>5499</v>
      </c>
      <c r="K1185">
        <v>9609</v>
      </c>
      <c r="L1185" s="12">
        <v>40744</v>
      </c>
      <c r="M1185">
        <f>+YEAR(TListado[[#This Row],[FECHA DE COMPRA]])</f>
        <v>2011</v>
      </c>
      <c r="N1185" t="s">
        <v>5919</v>
      </c>
    </row>
    <row r="1186" spans="1:14" x14ac:dyDescent="0.3">
      <c r="A1186">
        <v>1183</v>
      </c>
      <c r="B1186">
        <v>14</v>
      </c>
      <c r="C1186" t="s">
        <v>1587</v>
      </c>
      <c r="D1186" t="s">
        <v>5523</v>
      </c>
      <c r="E1186" t="s">
        <v>5524</v>
      </c>
      <c r="F1186" t="s">
        <v>3321</v>
      </c>
      <c r="G1186" t="s">
        <v>1588</v>
      </c>
      <c r="H1186" t="s">
        <v>1589</v>
      </c>
      <c r="I1186" t="s">
        <v>4424</v>
      </c>
      <c r="J1186" t="s">
        <v>5525</v>
      </c>
      <c r="K1186">
        <v>9609</v>
      </c>
      <c r="L1186" s="12">
        <v>40744</v>
      </c>
      <c r="M1186">
        <f>+YEAR(TListado[[#This Row],[FECHA DE COMPRA]])</f>
        <v>2011</v>
      </c>
      <c r="N1186" t="s">
        <v>5919</v>
      </c>
    </row>
    <row r="1187" spans="1:14" x14ac:dyDescent="0.3">
      <c r="A1187">
        <v>1184</v>
      </c>
      <c r="B1187">
        <v>14</v>
      </c>
      <c r="C1187" t="s">
        <v>1587</v>
      </c>
      <c r="D1187" t="s">
        <v>5650</v>
      </c>
      <c r="E1187" t="s">
        <v>5651</v>
      </c>
      <c r="F1187" t="s">
        <v>5652</v>
      </c>
      <c r="G1187" t="s">
        <v>1588</v>
      </c>
      <c r="H1187" t="s">
        <v>1589</v>
      </c>
      <c r="I1187" t="s">
        <v>4424</v>
      </c>
      <c r="J1187" t="s">
        <v>5653</v>
      </c>
      <c r="K1187">
        <v>12556</v>
      </c>
      <c r="L1187" s="12">
        <v>41144</v>
      </c>
      <c r="M1187">
        <f>+YEAR(TListado[[#This Row],[FECHA DE COMPRA]])</f>
        <v>2012</v>
      </c>
      <c r="N1187" t="s">
        <v>5919</v>
      </c>
    </row>
    <row r="1188" spans="1:14" x14ac:dyDescent="0.3">
      <c r="A1188">
        <v>1185</v>
      </c>
      <c r="B1188">
        <v>14</v>
      </c>
      <c r="C1188" t="s">
        <v>1587</v>
      </c>
      <c r="D1188" t="s">
        <v>4841</v>
      </c>
      <c r="E1188" t="s">
        <v>4842</v>
      </c>
      <c r="F1188" t="s">
        <v>4843</v>
      </c>
      <c r="G1188" t="s">
        <v>1588</v>
      </c>
      <c r="H1188" t="s">
        <v>1589</v>
      </c>
      <c r="I1188" t="s">
        <v>4424</v>
      </c>
      <c r="J1188" t="s">
        <v>4844</v>
      </c>
      <c r="K1188">
        <v>9609</v>
      </c>
      <c r="L1188" s="12">
        <v>40744</v>
      </c>
      <c r="M1188">
        <f>+YEAR(TListado[[#This Row],[FECHA DE COMPRA]])</f>
        <v>2011</v>
      </c>
      <c r="N1188" t="s">
        <v>5919</v>
      </c>
    </row>
    <row r="1189" spans="1:14" x14ac:dyDescent="0.3">
      <c r="A1189">
        <v>1186</v>
      </c>
      <c r="B1189">
        <v>14</v>
      </c>
      <c r="C1189" t="s">
        <v>1587</v>
      </c>
      <c r="D1189" t="s">
        <v>5467</v>
      </c>
      <c r="E1189" t="s">
        <v>5468</v>
      </c>
      <c r="F1189" t="s">
        <v>5469</v>
      </c>
      <c r="G1189" t="s">
        <v>1588</v>
      </c>
      <c r="H1189" t="s">
        <v>1589</v>
      </c>
      <c r="I1189" t="s">
        <v>4424</v>
      </c>
      <c r="J1189" t="s">
        <v>5470</v>
      </c>
      <c r="K1189">
        <v>9609</v>
      </c>
      <c r="L1189" s="12">
        <v>40744</v>
      </c>
      <c r="M1189">
        <f>+YEAR(TListado[[#This Row],[FECHA DE COMPRA]])</f>
        <v>2011</v>
      </c>
      <c r="N1189" t="s">
        <v>5919</v>
      </c>
    </row>
    <row r="1190" spans="1:14" x14ac:dyDescent="0.3">
      <c r="A1190">
        <v>1187</v>
      </c>
      <c r="B1190">
        <v>14</v>
      </c>
      <c r="C1190" t="s">
        <v>1587</v>
      </c>
      <c r="D1190" t="s">
        <v>4738</v>
      </c>
      <c r="E1190">
        <v>1190003239</v>
      </c>
      <c r="F1190" t="s">
        <v>3321</v>
      </c>
      <c r="G1190" t="s">
        <v>1588</v>
      </c>
      <c r="H1190" t="s">
        <v>1589</v>
      </c>
      <c r="I1190" t="s">
        <v>3531</v>
      </c>
      <c r="J1190" t="s">
        <v>4739</v>
      </c>
      <c r="K1190">
        <v>9609</v>
      </c>
      <c r="L1190" s="12">
        <v>40744</v>
      </c>
      <c r="M1190">
        <f>+YEAR(TListado[[#This Row],[FECHA DE COMPRA]])</f>
        <v>2011</v>
      </c>
      <c r="N1190" t="s">
        <v>5919</v>
      </c>
    </row>
    <row r="1191" spans="1:14" x14ac:dyDescent="0.3">
      <c r="A1191">
        <v>1188</v>
      </c>
      <c r="B1191">
        <v>14</v>
      </c>
      <c r="C1191" t="s">
        <v>1587</v>
      </c>
      <c r="D1191" t="s">
        <v>4343</v>
      </c>
      <c r="E1191" t="s">
        <v>4344</v>
      </c>
      <c r="F1191" t="s">
        <v>4345</v>
      </c>
      <c r="G1191" t="s">
        <v>1588</v>
      </c>
      <c r="H1191" t="s">
        <v>1589</v>
      </c>
      <c r="I1191" t="s">
        <v>3531</v>
      </c>
      <c r="J1191" t="s">
        <v>4346</v>
      </c>
      <c r="K1191">
        <v>9609</v>
      </c>
      <c r="L1191" s="12">
        <v>40744</v>
      </c>
      <c r="M1191">
        <f>+YEAR(TListado[[#This Row],[FECHA DE COMPRA]])</f>
        <v>2011</v>
      </c>
      <c r="N1191" t="s">
        <v>5919</v>
      </c>
    </row>
    <row r="1192" spans="1:14" x14ac:dyDescent="0.3">
      <c r="A1192">
        <v>1189</v>
      </c>
      <c r="B1192">
        <v>14</v>
      </c>
      <c r="C1192" t="s">
        <v>1587</v>
      </c>
      <c r="D1192" t="s">
        <v>4434</v>
      </c>
      <c r="E1192" t="s">
        <v>4435</v>
      </c>
      <c r="F1192" t="s">
        <v>4436</v>
      </c>
      <c r="G1192" t="s">
        <v>1588</v>
      </c>
      <c r="H1192" t="s">
        <v>1589</v>
      </c>
      <c r="I1192" t="s">
        <v>3531</v>
      </c>
      <c r="J1192" t="s">
        <v>4437</v>
      </c>
      <c r="K1192">
        <v>9609</v>
      </c>
      <c r="L1192" s="12">
        <v>40744</v>
      </c>
      <c r="M1192">
        <f>+YEAR(TListado[[#This Row],[FECHA DE COMPRA]])</f>
        <v>2011</v>
      </c>
      <c r="N1192" t="s">
        <v>5919</v>
      </c>
    </row>
    <row r="1193" spans="1:14" x14ac:dyDescent="0.3">
      <c r="A1193">
        <v>1190</v>
      </c>
      <c r="B1193">
        <v>14</v>
      </c>
      <c r="C1193" t="s">
        <v>1587</v>
      </c>
      <c r="D1193" t="s">
        <v>5037</v>
      </c>
      <c r="E1193" t="s">
        <v>5038</v>
      </c>
      <c r="F1193" t="s">
        <v>5039</v>
      </c>
      <c r="G1193" t="s">
        <v>1588</v>
      </c>
      <c r="H1193" t="s">
        <v>1589</v>
      </c>
      <c r="I1193" t="s">
        <v>3531</v>
      </c>
      <c r="J1193" t="s">
        <v>5040</v>
      </c>
      <c r="K1193">
        <v>9609</v>
      </c>
      <c r="L1193" s="12">
        <v>40744</v>
      </c>
      <c r="M1193">
        <f>+YEAR(TListado[[#This Row],[FECHA DE COMPRA]])</f>
        <v>2011</v>
      </c>
      <c r="N1193" t="s">
        <v>5919</v>
      </c>
    </row>
    <row r="1194" spans="1:14" x14ac:dyDescent="0.3">
      <c r="A1194">
        <v>1191</v>
      </c>
      <c r="B1194">
        <v>14</v>
      </c>
      <c r="C1194" t="s">
        <v>1587</v>
      </c>
      <c r="D1194" t="s">
        <v>4162</v>
      </c>
      <c r="E1194" t="s">
        <v>4163</v>
      </c>
      <c r="F1194" t="s">
        <v>4164</v>
      </c>
      <c r="G1194" t="s">
        <v>1588</v>
      </c>
      <c r="H1194" t="s">
        <v>1589</v>
      </c>
      <c r="I1194" t="s">
        <v>3531</v>
      </c>
      <c r="J1194" t="s">
        <v>4165</v>
      </c>
      <c r="K1194">
        <v>9609</v>
      </c>
      <c r="L1194" s="12">
        <v>40744</v>
      </c>
      <c r="M1194">
        <f>+YEAR(TListado[[#This Row],[FECHA DE COMPRA]])</f>
        <v>2011</v>
      </c>
      <c r="N1194" t="s">
        <v>5919</v>
      </c>
    </row>
    <row r="1195" spans="1:14" x14ac:dyDescent="0.3">
      <c r="A1195">
        <v>1192</v>
      </c>
      <c r="B1195">
        <v>14</v>
      </c>
      <c r="C1195" t="s">
        <v>1587</v>
      </c>
      <c r="D1195" t="s">
        <v>4529</v>
      </c>
      <c r="E1195" t="s">
        <v>4530</v>
      </c>
      <c r="F1195" t="s">
        <v>4531</v>
      </c>
      <c r="G1195" t="s">
        <v>1588</v>
      </c>
      <c r="H1195" t="s">
        <v>1589</v>
      </c>
      <c r="I1195" t="s">
        <v>3531</v>
      </c>
      <c r="J1195" t="s">
        <v>4532</v>
      </c>
      <c r="K1195">
        <v>9609</v>
      </c>
      <c r="L1195" s="12">
        <v>40744</v>
      </c>
      <c r="M1195">
        <f>+YEAR(TListado[[#This Row],[FECHA DE COMPRA]])</f>
        <v>2011</v>
      </c>
      <c r="N1195" t="s">
        <v>5919</v>
      </c>
    </row>
    <row r="1196" spans="1:14" x14ac:dyDescent="0.3">
      <c r="A1196">
        <v>1193</v>
      </c>
      <c r="B1196">
        <v>14</v>
      </c>
      <c r="C1196" t="s">
        <v>1587</v>
      </c>
      <c r="D1196" t="s">
        <v>4056</v>
      </c>
      <c r="E1196" t="s">
        <v>4057</v>
      </c>
      <c r="F1196" t="s">
        <v>4058</v>
      </c>
      <c r="G1196" t="s">
        <v>1588</v>
      </c>
      <c r="H1196" t="s">
        <v>1589</v>
      </c>
      <c r="I1196" t="s">
        <v>3531</v>
      </c>
      <c r="J1196" t="s">
        <v>4059</v>
      </c>
      <c r="K1196">
        <v>9609</v>
      </c>
      <c r="L1196" s="12">
        <v>40744</v>
      </c>
      <c r="M1196">
        <f>+YEAR(TListado[[#This Row],[FECHA DE COMPRA]])</f>
        <v>2011</v>
      </c>
      <c r="N1196" t="s">
        <v>5919</v>
      </c>
    </row>
    <row r="1197" spans="1:14" x14ac:dyDescent="0.3">
      <c r="A1197">
        <v>1194</v>
      </c>
      <c r="B1197">
        <v>14</v>
      </c>
      <c r="C1197" t="s">
        <v>1587</v>
      </c>
      <c r="D1197" t="s">
        <v>4960</v>
      </c>
      <c r="E1197" t="s">
        <v>4961</v>
      </c>
      <c r="F1197" t="s">
        <v>4962</v>
      </c>
      <c r="G1197" t="s">
        <v>1588</v>
      </c>
      <c r="H1197" t="s">
        <v>1589</v>
      </c>
      <c r="I1197" t="s">
        <v>3531</v>
      </c>
      <c r="J1197" t="s">
        <v>4963</v>
      </c>
      <c r="K1197">
        <v>9609</v>
      </c>
      <c r="L1197" s="12">
        <v>40744</v>
      </c>
      <c r="M1197">
        <f>+YEAR(TListado[[#This Row],[FECHA DE COMPRA]])</f>
        <v>2011</v>
      </c>
      <c r="N1197" t="s">
        <v>5919</v>
      </c>
    </row>
    <row r="1198" spans="1:14" x14ac:dyDescent="0.3">
      <c r="A1198">
        <v>1195</v>
      </c>
      <c r="B1198">
        <v>14</v>
      </c>
      <c r="C1198" t="s">
        <v>1587</v>
      </c>
      <c r="D1198" t="s">
        <v>3675</v>
      </c>
      <c r="E1198" t="s">
        <v>3676</v>
      </c>
      <c r="F1198" t="s">
        <v>3677</v>
      </c>
      <c r="G1198" t="s">
        <v>1588</v>
      </c>
      <c r="H1198" t="s">
        <v>1589</v>
      </c>
      <c r="I1198" t="s">
        <v>1596</v>
      </c>
      <c r="J1198" t="s">
        <v>3678</v>
      </c>
      <c r="K1198">
        <v>12556</v>
      </c>
      <c r="L1198" s="12">
        <v>41144</v>
      </c>
      <c r="M1198">
        <f>+YEAR(TListado[[#This Row],[FECHA DE COMPRA]])</f>
        <v>2012</v>
      </c>
      <c r="N1198" t="s">
        <v>5919</v>
      </c>
    </row>
    <row r="1199" spans="1:14" x14ac:dyDescent="0.3">
      <c r="A1199">
        <v>1196</v>
      </c>
      <c r="B1199">
        <v>14</v>
      </c>
      <c r="C1199" t="s">
        <v>1587</v>
      </c>
      <c r="D1199" t="s">
        <v>4288</v>
      </c>
      <c r="E1199" t="s">
        <v>4289</v>
      </c>
      <c r="F1199" t="s">
        <v>4290</v>
      </c>
      <c r="G1199" t="s">
        <v>1588</v>
      </c>
      <c r="H1199" t="s">
        <v>1589</v>
      </c>
      <c r="I1199" t="s">
        <v>3531</v>
      </c>
      <c r="J1199" t="s">
        <v>4291</v>
      </c>
      <c r="K1199">
        <v>9609</v>
      </c>
      <c r="L1199" s="12">
        <v>40744</v>
      </c>
      <c r="M1199">
        <f>+YEAR(TListado[[#This Row],[FECHA DE COMPRA]])</f>
        <v>2011</v>
      </c>
      <c r="N1199" t="s">
        <v>5919</v>
      </c>
    </row>
    <row r="1200" spans="1:14" x14ac:dyDescent="0.3">
      <c r="A1200">
        <v>1197</v>
      </c>
      <c r="B1200">
        <v>14</v>
      </c>
      <c r="C1200" t="s">
        <v>1587</v>
      </c>
      <c r="D1200" t="s">
        <v>4280</v>
      </c>
      <c r="E1200" t="s">
        <v>4281</v>
      </c>
      <c r="F1200" t="s">
        <v>4282</v>
      </c>
      <c r="G1200" t="s">
        <v>1588</v>
      </c>
      <c r="H1200" t="s">
        <v>1589</v>
      </c>
      <c r="I1200" t="s">
        <v>3531</v>
      </c>
      <c r="J1200" t="s">
        <v>4283</v>
      </c>
      <c r="K1200">
        <v>9609</v>
      </c>
      <c r="L1200" s="12">
        <v>40744</v>
      </c>
      <c r="M1200">
        <f>+YEAR(TListado[[#This Row],[FECHA DE COMPRA]])</f>
        <v>2011</v>
      </c>
      <c r="N1200" t="s">
        <v>5919</v>
      </c>
    </row>
    <row r="1201" spans="1:14" x14ac:dyDescent="0.3">
      <c r="A1201">
        <v>1198</v>
      </c>
      <c r="B1201">
        <v>14</v>
      </c>
      <c r="C1201" t="s">
        <v>1587</v>
      </c>
      <c r="D1201" t="s">
        <v>3799</v>
      </c>
      <c r="E1201" t="s">
        <v>3800</v>
      </c>
      <c r="F1201" t="s">
        <v>3801</v>
      </c>
      <c r="G1201" t="s">
        <v>1588</v>
      </c>
      <c r="H1201" t="s">
        <v>1589</v>
      </c>
      <c r="I1201" t="s">
        <v>3531</v>
      </c>
      <c r="J1201" t="s">
        <v>3802</v>
      </c>
      <c r="K1201">
        <v>12556</v>
      </c>
      <c r="L1201" s="12">
        <v>41144</v>
      </c>
      <c r="M1201">
        <f>+YEAR(TListado[[#This Row],[FECHA DE COMPRA]])</f>
        <v>2012</v>
      </c>
      <c r="N1201" t="s">
        <v>5919</v>
      </c>
    </row>
    <row r="1202" spans="1:14" x14ac:dyDescent="0.3">
      <c r="A1202">
        <v>1199</v>
      </c>
      <c r="B1202">
        <v>14</v>
      </c>
      <c r="C1202" t="s">
        <v>1587</v>
      </c>
      <c r="D1202" t="s">
        <v>5033</v>
      </c>
      <c r="E1202" t="s">
        <v>5034</v>
      </c>
      <c r="F1202" t="s">
        <v>5035</v>
      </c>
      <c r="G1202" t="s">
        <v>1588</v>
      </c>
      <c r="H1202" t="s">
        <v>1589</v>
      </c>
      <c r="I1202" t="s">
        <v>3531</v>
      </c>
      <c r="J1202" t="s">
        <v>5036</v>
      </c>
      <c r="K1202">
        <v>9609</v>
      </c>
      <c r="L1202" s="12">
        <v>40744</v>
      </c>
      <c r="M1202">
        <f>+YEAR(TListado[[#This Row],[FECHA DE COMPRA]])</f>
        <v>2011</v>
      </c>
      <c r="N1202" t="s">
        <v>5919</v>
      </c>
    </row>
    <row r="1203" spans="1:14" x14ac:dyDescent="0.3">
      <c r="A1203">
        <v>1200</v>
      </c>
      <c r="B1203">
        <v>14</v>
      </c>
      <c r="C1203" t="s">
        <v>1587</v>
      </c>
      <c r="D1203" t="s">
        <v>4132</v>
      </c>
      <c r="E1203" t="s">
        <v>4133</v>
      </c>
      <c r="F1203" t="s">
        <v>4134</v>
      </c>
      <c r="G1203" t="s">
        <v>1588</v>
      </c>
      <c r="H1203" t="s">
        <v>1589</v>
      </c>
      <c r="I1203" t="s">
        <v>3531</v>
      </c>
      <c r="J1203" t="s">
        <v>4135</v>
      </c>
      <c r="K1203">
        <v>9609</v>
      </c>
      <c r="L1203" s="12">
        <v>40744</v>
      </c>
      <c r="M1203">
        <f>+YEAR(TListado[[#This Row],[FECHA DE COMPRA]])</f>
        <v>2011</v>
      </c>
      <c r="N1203" t="s">
        <v>5919</v>
      </c>
    </row>
    <row r="1204" spans="1:14" x14ac:dyDescent="0.3">
      <c r="A1204">
        <v>1201</v>
      </c>
      <c r="B1204">
        <v>14</v>
      </c>
      <c r="C1204" t="s">
        <v>1587</v>
      </c>
      <c r="D1204" t="s">
        <v>3703</v>
      </c>
      <c r="E1204" t="s">
        <v>3704</v>
      </c>
      <c r="F1204" t="s">
        <v>3705</v>
      </c>
      <c r="G1204" t="s">
        <v>1588</v>
      </c>
      <c r="H1204" t="s">
        <v>1589</v>
      </c>
      <c r="I1204" t="s">
        <v>3531</v>
      </c>
      <c r="J1204" t="s">
        <v>3706</v>
      </c>
      <c r="K1204">
        <v>12556</v>
      </c>
      <c r="L1204" s="12">
        <v>41144</v>
      </c>
      <c r="M1204">
        <f>+YEAR(TListado[[#This Row],[FECHA DE COMPRA]])</f>
        <v>2012</v>
      </c>
      <c r="N1204" t="s">
        <v>5919</v>
      </c>
    </row>
    <row r="1205" spans="1:14" x14ac:dyDescent="0.3">
      <c r="A1205">
        <v>1202</v>
      </c>
      <c r="B1205">
        <v>14</v>
      </c>
      <c r="C1205" t="s">
        <v>1587</v>
      </c>
      <c r="D1205" t="s">
        <v>3795</v>
      </c>
      <c r="E1205" t="s">
        <v>3796</v>
      </c>
      <c r="F1205" t="s">
        <v>3797</v>
      </c>
      <c r="G1205" t="s">
        <v>1588</v>
      </c>
      <c r="H1205" t="s">
        <v>1589</v>
      </c>
      <c r="I1205" t="s">
        <v>3531</v>
      </c>
      <c r="J1205" t="s">
        <v>3798</v>
      </c>
      <c r="K1205">
        <v>12556</v>
      </c>
      <c r="L1205" s="12">
        <v>41144</v>
      </c>
      <c r="M1205">
        <f>+YEAR(TListado[[#This Row],[FECHA DE COMPRA]])</f>
        <v>2012</v>
      </c>
      <c r="N1205" t="s">
        <v>5919</v>
      </c>
    </row>
    <row r="1206" spans="1:14" x14ac:dyDescent="0.3">
      <c r="A1206">
        <v>1203</v>
      </c>
      <c r="B1206">
        <v>14</v>
      </c>
      <c r="C1206" t="s">
        <v>1587</v>
      </c>
      <c r="D1206" t="s">
        <v>4814</v>
      </c>
      <c r="E1206" t="s">
        <v>4815</v>
      </c>
      <c r="F1206" t="s">
        <v>4816</v>
      </c>
      <c r="G1206" t="s">
        <v>1588</v>
      </c>
      <c r="H1206" t="s">
        <v>1589</v>
      </c>
      <c r="I1206" t="s">
        <v>3531</v>
      </c>
      <c r="J1206" t="s">
        <v>4817</v>
      </c>
      <c r="K1206">
        <v>9609</v>
      </c>
      <c r="L1206" s="12">
        <v>40744</v>
      </c>
      <c r="M1206">
        <f>+YEAR(TListado[[#This Row],[FECHA DE COMPRA]])</f>
        <v>2011</v>
      </c>
      <c r="N1206" t="s">
        <v>5919</v>
      </c>
    </row>
    <row r="1207" spans="1:14" x14ac:dyDescent="0.3">
      <c r="A1207">
        <v>1204</v>
      </c>
      <c r="B1207">
        <v>14</v>
      </c>
      <c r="C1207" t="s">
        <v>1587</v>
      </c>
      <c r="D1207" t="s">
        <v>3787</v>
      </c>
      <c r="E1207" t="s">
        <v>3788</v>
      </c>
      <c r="F1207" t="s">
        <v>3789</v>
      </c>
      <c r="G1207" t="s">
        <v>1588</v>
      </c>
      <c r="H1207" t="s">
        <v>1589</v>
      </c>
      <c r="I1207" t="s">
        <v>3531</v>
      </c>
      <c r="J1207" t="s">
        <v>3790</v>
      </c>
      <c r="K1207">
        <v>12556</v>
      </c>
      <c r="L1207" s="12">
        <v>41144</v>
      </c>
      <c r="M1207">
        <f>+YEAR(TListado[[#This Row],[FECHA DE COMPRA]])</f>
        <v>2012</v>
      </c>
      <c r="N1207" t="s">
        <v>5919</v>
      </c>
    </row>
    <row r="1208" spans="1:14" x14ac:dyDescent="0.3">
      <c r="A1208">
        <v>1205</v>
      </c>
      <c r="B1208">
        <v>14</v>
      </c>
      <c r="C1208" t="s">
        <v>1587</v>
      </c>
      <c r="D1208" t="s">
        <v>5603</v>
      </c>
      <c r="E1208" t="s">
        <v>5604</v>
      </c>
      <c r="F1208" t="s">
        <v>5605</v>
      </c>
      <c r="G1208" t="s">
        <v>1588</v>
      </c>
      <c r="H1208" t="s">
        <v>1589</v>
      </c>
      <c r="I1208" t="s">
        <v>1592</v>
      </c>
      <c r="J1208" t="s">
        <v>5606</v>
      </c>
      <c r="K1208">
        <v>12556</v>
      </c>
      <c r="L1208" s="12">
        <v>41144</v>
      </c>
      <c r="M1208">
        <f>+YEAR(TListado[[#This Row],[FECHA DE COMPRA]])</f>
        <v>2012</v>
      </c>
      <c r="N1208" t="s">
        <v>5919</v>
      </c>
    </row>
    <row r="1209" spans="1:14" x14ac:dyDescent="0.3">
      <c r="A1209">
        <v>1206</v>
      </c>
      <c r="B1209">
        <v>14</v>
      </c>
      <c r="C1209" t="s">
        <v>1587</v>
      </c>
      <c r="D1209" t="s">
        <v>5767</v>
      </c>
      <c r="E1209" t="s">
        <v>3014</v>
      </c>
      <c r="F1209" t="s">
        <v>3015</v>
      </c>
      <c r="G1209" t="s">
        <v>1588</v>
      </c>
      <c r="H1209" t="s">
        <v>1589</v>
      </c>
      <c r="I1209" t="s">
        <v>1592</v>
      </c>
      <c r="J1209" t="s">
        <v>1666</v>
      </c>
      <c r="K1209">
        <v>14947</v>
      </c>
      <c r="L1209" s="12">
        <v>41719</v>
      </c>
      <c r="M1209">
        <f>+YEAR(TListado[[#This Row],[FECHA DE COMPRA]])</f>
        <v>2014</v>
      </c>
      <c r="N1209" t="s">
        <v>5919</v>
      </c>
    </row>
    <row r="1210" spans="1:14" x14ac:dyDescent="0.3">
      <c r="A1210">
        <v>1207</v>
      </c>
      <c r="B1210">
        <v>14</v>
      </c>
      <c r="C1210" t="s">
        <v>1587</v>
      </c>
      <c r="D1210" t="s">
        <v>5768</v>
      </c>
      <c r="E1210" t="s">
        <v>3016</v>
      </c>
      <c r="F1210" t="s">
        <v>3017</v>
      </c>
      <c r="G1210" t="s">
        <v>1588</v>
      </c>
      <c r="H1210" t="s">
        <v>1589</v>
      </c>
      <c r="I1210" t="s">
        <v>1592</v>
      </c>
      <c r="J1210" t="s">
        <v>1667</v>
      </c>
      <c r="K1210">
        <v>14947</v>
      </c>
      <c r="L1210" s="12">
        <v>41719</v>
      </c>
      <c r="M1210">
        <f>+YEAR(TListado[[#This Row],[FECHA DE COMPRA]])</f>
        <v>2014</v>
      </c>
      <c r="N1210" t="s">
        <v>5919</v>
      </c>
    </row>
    <row r="1211" spans="1:14" x14ac:dyDescent="0.3">
      <c r="A1211">
        <v>1208</v>
      </c>
      <c r="B1211">
        <v>14</v>
      </c>
      <c r="C1211" t="s">
        <v>1587</v>
      </c>
      <c r="D1211" t="s">
        <v>5691</v>
      </c>
      <c r="E1211" t="s">
        <v>5692</v>
      </c>
      <c r="F1211" t="s">
        <v>5693</v>
      </c>
      <c r="G1211" t="s">
        <v>1588</v>
      </c>
      <c r="H1211" t="s">
        <v>1589</v>
      </c>
      <c r="I1211" t="s">
        <v>5673</v>
      </c>
      <c r="J1211" t="s">
        <v>5694</v>
      </c>
      <c r="K1211">
        <v>12556</v>
      </c>
      <c r="L1211" s="12">
        <v>41144</v>
      </c>
      <c r="M1211">
        <f>+YEAR(TListado[[#This Row],[FECHA DE COMPRA]])</f>
        <v>2012</v>
      </c>
      <c r="N1211" t="s">
        <v>5919</v>
      </c>
    </row>
    <row r="1212" spans="1:14" x14ac:dyDescent="0.3">
      <c r="A1212">
        <v>1209</v>
      </c>
      <c r="B1212">
        <v>14</v>
      </c>
      <c r="C1212" t="s">
        <v>1587</v>
      </c>
      <c r="D1212" t="s">
        <v>3423</v>
      </c>
      <c r="E1212" t="s">
        <v>3424</v>
      </c>
      <c r="F1212" t="s">
        <v>3425</v>
      </c>
      <c r="G1212" t="s">
        <v>1588</v>
      </c>
      <c r="H1212" t="s">
        <v>1589</v>
      </c>
      <c r="I1212" t="s">
        <v>1592</v>
      </c>
      <c r="J1212" t="s">
        <v>3426</v>
      </c>
      <c r="K1212">
        <v>12966</v>
      </c>
      <c r="L1212" s="12">
        <v>41526</v>
      </c>
      <c r="M1212">
        <f>+YEAR(TListado[[#This Row],[FECHA DE COMPRA]])</f>
        <v>2013</v>
      </c>
      <c r="N1212" t="s">
        <v>5919</v>
      </c>
    </row>
    <row r="1213" spans="1:14" x14ac:dyDescent="0.3">
      <c r="A1213">
        <v>1210</v>
      </c>
      <c r="B1213">
        <v>14</v>
      </c>
      <c r="C1213" t="s">
        <v>1587</v>
      </c>
      <c r="D1213" t="s">
        <v>3404</v>
      </c>
      <c r="E1213" t="s">
        <v>3405</v>
      </c>
      <c r="F1213" t="s">
        <v>3406</v>
      </c>
      <c r="G1213" t="s">
        <v>1588</v>
      </c>
      <c r="H1213" t="s">
        <v>1589</v>
      </c>
      <c r="I1213" t="s">
        <v>1592</v>
      </c>
      <c r="J1213" t="s">
        <v>3407</v>
      </c>
      <c r="K1213">
        <v>12966</v>
      </c>
      <c r="L1213" s="12">
        <v>41526</v>
      </c>
      <c r="M1213">
        <f>+YEAR(TListado[[#This Row],[FECHA DE COMPRA]])</f>
        <v>2013</v>
      </c>
      <c r="N1213" t="s">
        <v>5919</v>
      </c>
    </row>
    <row r="1214" spans="1:14" x14ac:dyDescent="0.3">
      <c r="A1214">
        <v>1211</v>
      </c>
      <c r="B1214">
        <v>14</v>
      </c>
      <c r="C1214" t="s">
        <v>1587</v>
      </c>
      <c r="D1214" t="s">
        <v>3388</v>
      </c>
      <c r="E1214" t="s">
        <v>3389</v>
      </c>
      <c r="F1214" t="s">
        <v>3390</v>
      </c>
      <c r="G1214" t="s">
        <v>1588</v>
      </c>
      <c r="H1214" t="s">
        <v>1589</v>
      </c>
      <c r="I1214" t="s">
        <v>1592</v>
      </c>
      <c r="J1214" t="s">
        <v>3391</v>
      </c>
      <c r="K1214">
        <v>12966</v>
      </c>
      <c r="L1214" s="12">
        <v>41526</v>
      </c>
      <c r="M1214">
        <f>+YEAR(TListado[[#This Row],[FECHA DE COMPRA]])</f>
        <v>2013</v>
      </c>
      <c r="N1214" t="s">
        <v>5919</v>
      </c>
    </row>
    <row r="1215" spans="1:14" x14ac:dyDescent="0.3">
      <c r="A1215">
        <v>1212</v>
      </c>
      <c r="B1215">
        <v>14</v>
      </c>
      <c r="C1215" t="s">
        <v>1587</v>
      </c>
      <c r="D1215" t="s">
        <v>5769</v>
      </c>
      <c r="E1215" t="s">
        <v>3018</v>
      </c>
      <c r="F1215" t="s">
        <v>3019</v>
      </c>
      <c r="G1215" t="s">
        <v>1588</v>
      </c>
      <c r="H1215" t="s">
        <v>1589</v>
      </c>
      <c r="I1215" t="s">
        <v>1592</v>
      </c>
      <c r="J1215" t="s">
        <v>1668</v>
      </c>
      <c r="K1215">
        <v>14947</v>
      </c>
      <c r="L1215" s="12">
        <v>41719</v>
      </c>
      <c r="M1215">
        <f>+YEAR(TListado[[#This Row],[FECHA DE COMPRA]])</f>
        <v>2014</v>
      </c>
      <c r="N1215" t="s">
        <v>5919</v>
      </c>
    </row>
    <row r="1216" spans="1:14" x14ac:dyDescent="0.3">
      <c r="A1216">
        <v>1213</v>
      </c>
      <c r="B1216">
        <v>14</v>
      </c>
      <c r="C1216" t="s">
        <v>1587</v>
      </c>
      <c r="D1216" t="s">
        <v>3412</v>
      </c>
      <c r="E1216" t="s">
        <v>3413</v>
      </c>
      <c r="F1216" t="s">
        <v>3321</v>
      </c>
      <c r="G1216" t="s">
        <v>1588</v>
      </c>
      <c r="H1216" t="s">
        <v>1589</v>
      </c>
      <c r="I1216" t="s">
        <v>1592</v>
      </c>
      <c r="J1216" t="s">
        <v>3414</v>
      </c>
      <c r="K1216">
        <v>12966</v>
      </c>
      <c r="L1216" s="12">
        <v>41526</v>
      </c>
      <c r="M1216">
        <f>+YEAR(TListado[[#This Row],[FECHA DE COMPRA]])</f>
        <v>2013</v>
      </c>
      <c r="N1216" t="s">
        <v>5919</v>
      </c>
    </row>
    <row r="1217" spans="1:14" x14ac:dyDescent="0.3">
      <c r="A1217">
        <v>1214</v>
      </c>
      <c r="B1217">
        <v>14</v>
      </c>
      <c r="C1217" t="s">
        <v>1587</v>
      </c>
      <c r="D1217" t="s">
        <v>3400</v>
      </c>
      <c r="E1217" t="s">
        <v>3401</v>
      </c>
      <c r="F1217" t="s">
        <v>3402</v>
      </c>
      <c r="G1217" t="s">
        <v>1588</v>
      </c>
      <c r="H1217" t="s">
        <v>1589</v>
      </c>
      <c r="I1217" t="s">
        <v>1592</v>
      </c>
      <c r="J1217" t="s">
        <v>3403</v>
      </c>
      <c r="K1217">
        <v>12966</v>
      </c>
      <c r="L1217" s="12">
        <v>41526</v>
      </c>
      <c r="M1217">
        <f>+YEAR(TListado[[#This Row],[FECHA DE COMPRA]])</f>
        <v>2013</v>
      </c>
      <c r="N1217" t="s">
        <v>5919</v>
      </c>
    </row>
    <row r="1218" spans="1:14" x14ac:dyDescent="0.3">
      <c r="A1218">
        <v>1215</v>
      </c>
      <c r="B1218">
        <v>14</v>
      </c>
      <c r="C1218" t="s">
        <v>1587</v>
      </c>
      <c r="D1218" t="s">
        <v>3415</v>
      </c>
      <c r="E1218" t="s">
        <v>3416</v>
      </c>
      <c r="F1218" t="s">
        <v>3417</v>
      </c>
      <c r="G1218" t="s">
        <v>1588</v>
      </c>
      <c r="H1218" t="s">
        <v>1589</v>
      </c>
      <c r="I1218" t="s">
        <v>1592</v>
      </c>
      <c r="J1218" t="s">
        <v>3418</v>
      </c>
      <c r="K1218">
        <v>12966</v>
      </c>
      <c r="L1218" s="12">
        <v>41526</v>
      </c>
      <c r="M1218">
        <f>+YEAR(TListado[[#This Row],[FECHA DE COMPRA]])</f>
        <v>2013</v>
      </c>
      <c r="N1218" t="s">
        <v>5919</v>
      </c>
    </row>
    <row r="1219" spans="1:14" x14ac:dyDescent="0.3">
      <c r="A1219">
        <v>1216</v>
      </c>
      <c r="B1219">
        <v>14</v>
      </c>
      <c r="C1219" t="s">
        <v>1587</v>
      </c>
      <c r="D1219" t="s">
        <v>5770</v>
      </c>
      <c r="E1219" t="s">
        <v>3020</v>
      </c>
      <c r="F1219" t="s">
        <v>3021</v>
      </c>
      <c r="G1219" t="s">
        <v>1588</v>
      </c>
      <c r="H1219" t="s">
        <v>1589</v>
      </c>
      <c r="I1219" t="s">
        <v>1592</v>
      </c>
      <c r="J1219" t="s">
        <v>1669</v>
      </c>
      <c r="K1219">
        <v>14947</v>
      </c>
      <c r="L1219" s="12">
        <v>41719</v>
      </c>
      <c r="M1219">
        <f>+YEAR(TListado[[#This Row],[FECHA DE COMPRA]])</f>
        <v>2014</v>
      </c>
      <c r="N1219" t="s">
        <v>5919</v>
      </c>
    </row>
    <row r="1220" spans="1:14" x14ac:dyDescent="0.3">
      <c r="A1220">
        <v>1217</v>
      </c>
      <c r="B1220">
        <v>14</v>
      </c>
      <c r="C1220" t="s">
        <v>1587</v>
      </c>
      <c r="D1220" t="s">
        <v>5771</v>
      </c>
      <c r="E1220" t="s">
        <v>3022</v>
      </c>
      <c r="F1220" t="s">
        <v>3023</v>
      </c>
      <c r="G1220" t="s">
        <v>1588</v>
      </c>
      <c r="H1220" t="s">
        <v>1589</v>
      </c>
      <c r="I1220" t="s">
        <v>1592</v>
      </c>
      <c r="J1220" t="s">
        <v>1670</v>
      </c>
      <c r="K1220">
        <v>14947</v>
      </c>
      <c r="L1220" s="12">
        <v>41719</v>
      </c>
      <c r="M1220">
        <f>+YEAR(TListado[[#This Row],[FECHA DE COMPRA]])</f>
        <v>2014</v>
      </c>
      <c r="N1220" t="s">
        <v>5919</v>
      </c>
    </row>
    <row r="1221" spans="1:14" x14ac:dyDescent="0.3">
      <c r="A1221">
        <v>1218</v>
      </c>
      <c r="B1221">
        <v>14</v>
      </c>
      <c r="C1221" t="s">
        <v>1587</v>
      </c>
      <c r="D1221" t="s">
        <v>5772</v>
      </c>
      <c r="E1221" t="s">
        <v>3963</v>
      </c>
      <c r="F1221" t="s">
        <v>5773</v>
      </c>
      <c r="G1221" t="s">
        <v>1588</v>
      </c>
      <c r="H1221" t="s">
        <v>1589</v>
      </c>
      <c r="I1221" t="s">
        <v>1592</v>
      </c>
      <c r="J1221" t="s">
        <v>1671</v>
      </c>
      <c r="K1221">
        <v>15757</v>
      </c>
      <c r="L1221" s="12">
        <v>42208</v>
      </c>
      <c r="M1221">
        <f>+YEAR(TListado[[#This Row],[FECHA DE COMPRA]])</f>
        <v>2015</v>
      </c>
      <c r="N1221" t="s">
        <v>5919</v>
      </c>
    </row>
    <row r="1222" spans="1:14" x14ac:dyDescent="0.3">
      <c r="A1222">
        <v>1219</v>
      </c>
      <c r="B1222">
        <v>14</v>
      </c>
      <c r="C1222" t="s">
        <v>1587</v>
      </c>
      <c r="D1222" t="s">
        <v>3384</v>
      </c>
      <c r="E1222" t="s">
        <v>3385</v>
      </c>
      <c r="F1222" t="s">
        <v>3386</v>
      </c>
      <c r="G1222" t="s">
        <v>1588</v>
      </c>
      <c r="H1222" t="s">
        <v>1589</v>
      </c>
      <c r="I1222" t="s">
        <v>1592</v>
      </c>
      <c r="J1222" t="s">
        <v>3387</v>
      </c>
      <c r="K1222">
        <v>12966</v>
      </c>
      <c r="L1222" s="12">
        <v>41526</v>
      </c>
      <c r="M1222">
        <f>+YEAR(TListado[[#This Row],[FECHA DE COMPRA]])</f>
        <v>2013</v>
      </c>
      <c r="N1222" t="s">
        <v>5919</v>
      </c>
    </row>
    <row r="1223" spans="1:14" x14ac:dyDescent="0.3">
      <c r="A1223">
        <v>1220</v>
      </c>
      <c r="B1223">
        <v>14</v>
      </c>
      <c r="C1223" t="s">
        <v>1587</v>
      </c>
      <c r="D1223" t="s">
        <v>5670</v>
      </c>
      <c r="E1223" t="s">
        <v>5671</v>
      </c>
      <c r="F1223" t="s">
        <v>5672</v>
      </c>
      <c r="G1223" t="s">
        <v>1588</v>
      </c>
      <c r="H1223" t="s">
        <v>1589</v>
      </c>
      <c r="I1223" t="s">
        <v>5673</v>
      </c>
      <c r="J1223" t="s">
        <v>5674</v>
      </c>
      <c r="K1223">
        <v>12556</v>
      </c>
      <c r="L1223" s="12">
        <v>41144</v>
      </c>
      <c r="M1223">
        <f>+YEAR(TListado[[#This Row],[FECHA DE COMPRA]])</f>
        <v>2012</v>
      </c>
      <c r="N1223" t="s">
        <v>5919</v>
      </c>
    </row>
    <row r="1224" spans="1:14" x14ac:dyDescent="0.3">
      <c r="A1224">
        <v>1221</v>
      </c>
      <c r="B1224">
        <v>14</v>
      </c>
      <c r="C1224" t="s">
        <v>1587</v>
      </c>
      <c r="D1224" t="s">
        <v>5460</v>
      </c>
      <c r="E1224" t="s">
        <v>5461</v>
      </c>
      <c r="F1224" t="s">
        <v>5462</v>
      </c>
      <c r="G1224" t="s">
        <v>1588</v>
      </c>
      <c r="H1224" t="s">
        <v>1589</v>
      </c>
      <c r="I1224" t="s">
        <v>4424</v>
      </c>
      <c r="J1224" t="s">
        <v>5463</v>
      </c>
      <c r="K1224">
        <v>9609</v>
      </c>
      <c r="L1224" s="12">
        <v>40744</v>
      </c>
      <c r="M1224">
        <f>+YEAR(TListado[[#This Row],[FECHA DE COMPRA]])</f>
        <v>2011</v>
      </c>
      <c r="N1224" t="s">
        <v>5919</v>
      </c>
    </row>
    <row r="1225" spans="1:14" x14ac:dyDescent="0.3">
      <c r="A1225">
        <v>1222</v>
      </c>
      <c r="B1225">
        <v>14</v>
      </c>
      <c r="C1225" t="s">
        <v>1587</v>
      </c>
      <c r="D1225" t="s">
        <v>4417</v>
      </c>
      <c r="E1225">
        <v>1190002952</v>
      </c>
      <c r="F1225" t="s">
        <v>3321</v>
      </c>
      <c r="G1225" t="s">
        <v>1588</v>
      </c>
      <c r="H1225" t="s">
        <v>1589</v>
      </c>
      <c r="I1225" t="s">
        <v>1596</v>
      </c>
      <c r="J1225" t="s">
        <v>4418</v>
      </c>
      <c r="K1225">
        <v>9609</v>
      </c>
      <c r="L1225" s="12">
        <v>40744</v>
      </c>
      <c r="M1225">
        <f>+YEAR(TListado[[#This Row],[FECHA DE COMPRA]])</f>
        <v>2011</v>
      </c>
      <c r="N1225" t="s">
        <v>5919</v>
      </c>
    </row>
    <row r="1226" spans="1:14" x14ac:dyDescent="0.3">
      <c r="A1226">
        <v>1223</v>
      </c>
      <c r="B1226">
        <v>14</v>
      </c>
      <c r="C1226" t="s">
        <v>1587</v>
      </c>
      <c r="D1226" t="s">
        <v>5774</v>
      </c>
      <c r="E1226">
        <v>1150001374</v>
      </c>
      <c r="F1226" t="s">
        <v>3321</v>
      </c>
      <c r="G1226" t="s">
        <v>1588</v>
      </c>
      <c r="H1226" t="s">
        <v>1589</v>
      </c>
      <c r="I1226" t="s">
        <v>1596</v>
      </c>
      <c r="J1226" t="s">
        <v>1672</v>
      </c>
      <c r="K1226">
        <v>14947</v>
      </c>
      <c r="L1226" s="12">
        <v>41719</v>
      </c>
      <c r="M1226">
        <f>+YEAR(TListado[[#This Row],[FECHA DE COMPRA]])</f>
        <v>2014</v>
      </c>
      <c r="N1226" t="s">
        <v>5919</v>
      </c>
    </row>
    <row r="1227" spans="1:14" x14ac:dyDescent="0.3">
      <c r="A1227">
        <v>1224</v>
      </c>
      <c r="B1227">
        <v>14</v>
      </c>
      <c r="C1227" t="s">
        <v>1587</v>
      </c>
      <c r="D1227" t="s">
        <v>3472</v>
      </c>
      <c r="E1227" t="s">
        <v>5775</v>
      </c>
      <c r="F1227" t="s">
        <v>3321</v>
      </c>
      <c r="G1227" t="s">
        <v>1588</v>
      </c>
      <c r="H1227" t="s">
        <v>1589</v>
      </c>
      <c r="I1227" t="s">
        <v>1596</v>
      </c>
      <c r="J1227" t="s">
        <v>3473</v>
      </c>
      <c r="K1227">
        <v>12966</v>
      </c>
      <c r="L1227" s="12">
        <v>41526</v>
      </c>
      <c r="M1227">
        <f>+YEAR(TListado[[#This Row],[FECHA DE COMPRA]])</f>
        <v>2013</v>
      </c>
      <c r="N1227" t="s">
        <v>5919</v>
      </c>
    </row>
    <row r="1228" spans="1:14" x14ac:dyDescent="0.3">
      <c r="A1228">
        <v>1225</v>
      </c>
      <c r="B1228">
        <v>14</v>
      </c>
      <c r="C1228" t="s">
        <v>1587</v>
      </c>
      <c r="D1228" t="s">
        <v>5776</v>
      </c>
      <c r="E1228">
        <v>1150001383</v>
      </c>
      <c r="F1228" t="s">
        <v>3321</v>
      </c>
      <c r="G1228" t="s">
        <v>1588</v>
      </c>
      <c r="H1228" t="s">
        <v>1589</v>
      </c>
      <c r="I1228" t="s">
        <v>1596</v>
      </c>
      <c r="J1228" t="s">
        <v>1673</v>
      </c>
      <c r="K1228">
        <v>14947</v>
      </c>
      <c r="L1228" s="12">
        <v>41719</v>
      </c>
      <c r="M1228">
        <f>+YEAR(TListado[[#This Row],[FECHA DE COMPRA]])</f>
        <v>2014</v>
      </c>
      <c r="N1228" t="s">
        <v>5919</v>
      </c>
    </row>
    <row r="1229" spans="1:14" x14ac:dyDescent="0.3">
      <c r="A1229">
        <v>1226</v>
      </c>
      <c r="B1229">
        <v>14</v>
      </c>
      <c r="C1229" t="s">
        <v>1587</v>
      </c>
      <c r="D1229" t="s">
        <v>3462</v>
      </c>
      <c r="E1229" t="s">
        <v>3413</v>
      </c>
      <c r="F1229" t="s">
        <v>3321</v>
      </c>
      <c r="G1229" t="s">
        <v>1588</v>
      </c>
      <c r="H1229" t="s">
        <v>1589</v>
      </c>
      <c r="I1229" t="s">
        <v>1596</v>
      </c>
      <c r="J1229" t="s">
        <v>3463</v>
      </c>
      <c r="K1229">
        <v>12966</v>
      </c>
      <c r="L1229" s="12">
        <v>41526</v>
      </c>
      <c r="M1229">
        <f>+YEAR(TListado[[#This Row],[FECHA DE COMPRA]])</f>
        <v>2013</v>
      </c>
      <c r="N1229" t="s">
        <v>5919</v>
      </c>
    </row>
    <row r="1230" spans="1:14" x14ac:dyDescent="0.3">
      <c r="A1230">
        <v>1227</v>
      </c>
      <c r="B1230">
        <v>14</v>
      </c>
      <c r="C1230" t="s">
        <v>1587</v>
      </c>
      <c r="D1230" t="s">
        <v>3474</v>
      </c>
      <c r="E1230" t="s">
        <v>3401</v>
      </c>
      <c r="F1230" t="s">
        <v>3321</v>
      </c>
      <c r="G1230" t="s">
        <v>1588</v>
      </c>
      <c r="H1230" t="s">
        <v>1589</v>
      </c>
      <c r="I1230" t="s">
        <v>1596</v>
      </c>
      <c r="J1230" t="s">
        <v>3475</v>
      </c>
      <c r="K1230">
        <v>12966</v>
      </c>
      <c r="L1230" s="12">
        <v>41526</v>
      </c>
      <c r="M1230">
        <f>+YEAR(TListado[[#This Row],[FECHA DE COMPRA]])</f>
        <v>2013</v>
      </c>
      <c r="N1230" t="s">
        <v>5919</v>
      </c>
    </row>
    <row r="1231" spans="1:14" x14ac:dyDescent="0.3">
      <c r="A1231">
        <v>1228</v>
      </c>
      <c r="B1231">
        <v>14</v>
      </c>
      <c r="C1231" t="s">
        <v>1587</v>
      </c>
      <c r="D1231" t="s">
        <v>3962</v>
      </c>
      <c r="E1231" t="s">
        <v>3963</v>
      </c>
      <c r="F1231" t="s">
        <v>3321</v>
      </c>
      <c r="G1231" t="s">
        <v>1588</v>
      </c>
      <c r="H1231" t="s">
        <v>1589</v>
      </c>
      <c r="I1231" t="s">
        <v>1596</v>
      </c>
      <c r="J1231" t="s">
        <v>3964</v>
      </c>
      <c r="K1231">
        <v>9609</v>
      </c>
      <c r="L1231" s="12">
        <v>40744</v>
      </c>
      <c r="M1231">
        <f>+YEAR(TListado[[#This Row],[FECHA DE COMPRA]])</f>
        <v>2011</v>
      </c>
      <c r="N1231" t="s">
        <v>5919</v>
      </c>
    </row>
    <row r="1232" spans="1:14" x14ac:dyDescent="0.3">
      <c r="A1232">
        <v>1229</v>
      </c>
      <c r="B1232">
        <v>14</v>
      </c>
      <c r="C1232" t="s">
        <v>1587</v>
      </c>
      <c r="D1232" t="s">
        <v>3458</v>
      </c>
      <c r="E1232" t="s">
        <v>3020</v>
      </c>
      <c r="F1232" t="s">
        <v>3321</v>
      </c>
      <c r="G1232" t="s">
        <v>1588</v>
      </c>
      <c r="H1232" t="s">
        <v>1589</v>
      </c>
      <c r="I1232" t="s">
        <v>1596</v>
      </c>
      <c r="J1232" t="s">
        <v>3459</v>
      </c>
      <c r="K1232">
        <v>12966</v>
      </c>
      <c r="L1232" s="12">
        <v>41526</v>
      </c>
      <c r="M1232">
        <f>+YEAR(TListado[[#This Row],[FECHA DE COMPRA]])</f>
        <v>2013</v>
      </c>
      <c r="N1232" t="s">
        <v>5919</v>
      </c>
    </row>
    <row r="1233" spans="1:14" x14ac:dyDescent="0.3">
      <c r="A1233">
        <v>1230</v>
      </c>
      <c r="B1233">
        <v>14</v>
      </c>
      <c r="C1233" t="s">
        <v>1587</v>
      </c>
      <c r="D1233" t="s">
        <v>5777</v>
      </c>
      <c r="E1233">
        <v>1150001377</v>
      </c>
      <c r="F1233" t="s">
        <v>3321</v>
      </c>
      <c r="G1233" t="s">
        <v>1588</v>
      </c>
      <c r="H1233" t="s">
        <v>1589</v>
      </c>
      <c r="I1233" t="s">
        <v>1596</v>
      </c>
      <c r="J1233" t="s">
        <v>1674</v>
      </c>
      <c r="K1233">
        <v>14947</v>
      </c>
      <c r="L1233" s="12">
        <v>41719</v>
      </c>
      <c r="M1233">
        <f>+YEAR(TListado[[#This Row],[FECHA DE COMPRA]])</f>
        <v>2014</v>
      </c>
      <c r="N1233" t="s">
        <v>5919</v>
      </c>
    </row>
    <row r="1234" spans="1:14" x14ac:dyDescent="0.3">
      <c r="A1234">
        <v>1231</v>
      </c>
      <c r="B1234">
        <v>14</v>
      </c>
      <c r="C1234" t="s">
        <v>1587</v>
      </c>
      <c r="D1234" t="s">
        <v>3464</v>
      </c>
      <c r="E1234" t="s">
        <v>3963</v>
      </c>
      <c r="F1234" t="s">
        <v>3321</v>
      </c>
      <c r="G1234" t="s">
        <v>1588</v>
      </c>
      <c r="H1234" t="s">
        <v>1589</v>
      </c>
      <c r="I1234" t="s">
        <v>1596</v>
      </c>
      <c r="J1234" t="s">
        <v>3465</v>
      </c>
      <c r="K1234">
        <v>12966</v>
      </c>
      <c r="L1234" s="12">
        <v>41526</v>
      </c>
      <c r="M1234">
        <f>+YEAR(TListado[[#This Row],[FECHA DE COMPRA]])</f>
        <v>2013</v>
      </c>
      <c r="N1234" t="s">
        <v>5919</v>
      </c>
    </row>
    <row r="1235" spans="1:14" x14ac:dyDescent="0.3">
      <c r="A1235">
        <v>1232</v>
      </c>
      <c r="B1235">
        <v>14</v>
      </c>
      <c r="C1235" t="s">
        <v>1587</v>
      </c>
      <c r="D1235" t="s">
        <v>3456</v>
      </c>
      <c r="E1235" t="s">
        <v>5778</v>
      </c>
      <c r="F1235" t="s">
        <v>3321</v>
      </c>
      <c r="G1235" t="s">
        <v>1588</v>
      </c>
      <c r="H1235" t="s">
        <v>1589</v>
      </c>
      <c r="I1235" t="s">
        <v>1596</v>
      </c>
      <c r="J1235" t="s">
        <v>3457</v>
      </c>
      <c r="K1235">
        <v>12966</v>
      </c>
      <c r="L1235" s="12">
        <v>41526</v>
      </c>
      <c r="M1235">
        <f>+YEAR(TListado[[#This Row],[FECHA DE COMPRA]])</f>
        <v>2013</v>
      </c>
      <c r="N1235" t="s">
        <v>5919</v>
      </c>
    </row>
    <row r="1236" spans="1:14" x14ac:dyDescent="0.3">
      <c r="A1236">
        <v>1233</v>
      </c>
      <c r="B1236">
        <v>14</v>
      </c>
      <c r="C1236" t="s">
        <v>1587</v>
      </c>
      <c r="D1236" t="s">
        <v>3460</v>
      </c>
      <c r="E1236" t="s">
        <v>5671</v>
      </c>
      <c r="F1236" t="s">
        <v>3321</v>
      </c>
      <c r="G1236" t="s">
        <v>1588</v>
      </c>
      <c r="H1236" t="s">
        <v>1589</v>
      </c>
      <c r="I1236" t="s">
        <v>1596</v>
      </c>
      <c r="J1236" t="s">
        <v>3461</v>
      </c>
      <c r="K1236">
        <v>12966</v>
      </c>
      <c r="L1236" s="12">
        <v>41526</v>
      </c>
      <c r="M1236">
        <f>+YEAR(TListado[[#This Row],[FECHA DE COMPRA]])</f>
        <v>2013</v>
      </c>
      <c r="N1236" t="s">
        <v>5919</v>
      </c>
    </row>
    <row r="1237" spans="1:14" x14ac:dyDescent="0.3">
      <c r="A1237">
        <v>1234</v>
      </c>
      <c r="B1237">
        <v>14</v>
      </c>
      <c r="C1237" t="s">
        <v>1587</v>
      </c>
      <c r="D1237" t="s">
        <v>5779</v>
      </c>
      <c r="E1237">
        <v>1150001375</v>
      </c>
      <c r="F1237" t="s">
        <v>3321</v>
      </c>
      <c r="G1237" t="s">
        <v>1588</v>
      </c>
      <c r="H1237" t="s">
        <v>1589</v>
      </c>
      <c r="I1237" t="s">
        <v>1596</v>
      </c>
      <c r="J1237" t="s">
        <v>1675</v>
      </c>
      <c r="K1237">
        <v>14947</v>
      </c>
      <c r="L1237" s="12">
        <v>41719</v>
      </c>
      <c r="M1237">
        <f>+YEAR(TListado[[#This Row],[FECHA DE COMPRA]])</f>
        <v>2014</v>
      </c>
      <c r="N1237" t="s">
        <v>5919</v>
      </c>
    </row>
    <row r="1238" spans="1:14" x14ac:dyDescent="0.3">
      <c r="A1238">
        <v>1235</v>
      </c>
      <c r="B1238">
        <v>14</v>
      </c>
      <c r="C1238" t="s">
        <v>1587</v>
      </c>
      <c r="D1238" t="s">
        <v>5780</v>
      </c>
      <c r="E1238">
        <v>1150001381</v>
      </c>
      <c r="F1238" t="s">
        <v>3321</v>
      </c>
      <c r="G1238" t="s">
        <v>1588</v>
      </c>
      <c r="H1238" t="s">
        <v>1589</v>
      </c>
      <c r="I1238" t="s">
        <v>1596</v>
      </c>
      <c r="J1238" t="s">
        <v>1676</v>
      </c>
      <c r="K1238">
        <v>14947</v>
      </c>
      <c r="L1238" s="12">
        <v>41719</v>
      </c>
      <c r="M1238">
        <f>+YEAR(TListado[[#This Row],[FECHA DE COMPRA]])</f>
        <v>2014</v>
      </c>
      <c r="N1238" t="s">
        <v>5919</v>
      </c>
    </row>
    <row r="1239" spans="1:14" x14ac:dyDescent="0.3">
      <c r="A1239">
        <v>1236</v>
      </c>
      <c r="B1239">
        <v>14</v>
      </c>
      <c r="C1239" t="s">
        <v>1587</v>
      </c>
      <c r="D1239" t="s">
        <v>3466</v>
      </c>
      <c r="E1239" t="s">
        <v>5461</v>
      </c>
      <c r="F1239" t="s">
        <v>3321</v>
      </c>
      <c r="G1239" t="s">
        <v>1588</v>
      </c>
      <c r="H1239" t="s">
        <v>1589</v>
      </c>
      <c r="I1239" t="s">
        <v>1596</v>
      </c>
      <c r="J1239" t="s">
        <v>3467</v>
      </c>
      <c r="K1239">
        <v>12966</v>
      </c>
      <c r="L1239" s="12">
        <v>41526</v>
      </c>
      <c r="M1239">
        <f>+YEAR(TListado[[#This Row],[FECHA DE COMPRA]])</f>
        <v>2013</v>
      </c>
      <c r="N1239" t="s">
        <v>5919</v>
      </c>
    </row>
    <row r="1240" spans="1:14" x14ac:dyDescent="0.3">
      <c r="A1240">
        <v>1237</v>
      </c>
      <c r="B1240">
        <v>14</v>
      </c>
      <c r="C1240" t="s">
        <v>1587</v>
      </c>
      <c r="D1240" t="s">
        <v>5781</v>
      </c>
      <c r="E1240">
        <v>1150001380</v>
      </c>
      <c r="F1240" t="s">
        <v>3321</v>
      </c>
      <c r="G1240" t="s">
        <v>1588</v>
      </c>
      <c r="H1240" t="s">
        <v>1589</v>
      </c>
      <c r="I1240" t="s">
        <v>1596</v>
      </c>
      <c r="J1240" t="s">
        <v>1677</v>
      </c>
      <c r="K1240">
        <v>14947</v>
      </c>
      <c r="L1240" s="12">
        <v>41719</v>
      </c>
      <c r="M1240">
        <f>+YEAR(TListado[[#This Row],[FECHA DE COMPRA]])</f>
        <v>2014</v>
      </c>
      <c r="N1240" t="s">
        <v>5919</v>
      </c>
    </row>
    <row r="1241" spans="1:14" x14ac:dyDescent="0.3">
      <c r="A1241">
        <v>1238</v>
      </c>
      <c r="B1241">
        <v>14</v>
      </c>
      <c r="C1241" t="s">
        <v>1587</v>
      </c>
      <c r="D1241" t="s">
        <v>3476</v>
      </c>
      <c r="E1241">
        <v>1150001374</v>
      </c>
      <c r="F1241" t="s">
        <v>3321</v>
      </c>
      <c r="G1241" t="s">
        <v>1588</v>
      </c>
      <c r="H1241" t="s">
        <v>1589</v>
      </c>
      <c r="I1241" t="s">
        <v>1596</v>
      </c>
      <c r="J1241" t="s">
        <v>3477</v>
      </c>
      <c r="K1241">
        <v>12966</v>
      </c>
      <c r="L1241" s="12">
        <v>41526</v>
      </c>
      <c r="M1241">
        <f>+YEAR(TListado[[#This Row],[FECHA DE COMPRA]])</f>
        <v>2013</v>
      </c>
      <c r="N1241" t="s">
        <v>5919</v>
      </c>
    </row>
    <row r="1242" spans="1:14" x14ac:dyDescent="0.3">
      <c r="A1242">
        <v>1239</v>
      </c>
      <c r="B1242">
        <v>14</v>
      </c>
      <c r="C1242" t="s">
        <v>1587</v>
      </c>
      <c r="D1242" t="s">
        <v>5415</v>
      </c>
      <c r="E1242" t="s">
        <v>5416</v>
      </c>
      <c r="F1242" t="s">
        <v>5417</v>
      </c>
      <c r="G1242" t="s">
        <v>1588</v>
      </c>
      <c r="H1242" t="s">
        <v>1589</v>
      </c>
      <c r="I1242" t="s">
        <v>5418</v>
      </c>
      <c r="J1242" t="s">
        <v>5419</v>
      </c>
      <c r="K1242">
        <v>9609</v>
      </c>
      <c r="L1242" s="12">
        <v>40744</v>
      </c>
      <c r="M1242">
        <f>+YEAR(TListado[[#This Row],[FECHA DE COMPRA]])</f>
        <v>2011</v>
      </c>
      <c r="N1242" t="s">
        <v>5919</v>
      </c>
    </row>
    <row r="1243" spans="1:14" x14ac:dyDescent="0.3">
      <c r="A1243">
        <v>1240</v>
      </c>
      <c r="B1243">
        <v>14</v>
      </c>
      <c r="C1243" t="s">
        <v>1587</v>
      </c>
      <c r="D1243" t="s">
        <v>5420</v>
      </c>
      <c r="E1243">
        <v>1150000216</v>
      </c>
      <c r="F1243" t="s">
        <v>5421</v>
      </c>
      <c r="G1243" t="s">
        <v>1588</v>
      </c>
      <c r="H1243" t="s">
        <v>1589</v>
      </c>
      <c r="I1243" t="s">
        <v>5418</v>
      </c>
      <c r="J1243" t="s">
        <v>5422</v>
      </c>
      <c r="K1243">
        <v>9609</v>
      </c>
      <c r="L1243" s="12">
        <v>40744</v>
      </c>
      <c r="M1243">
        <f>+YEAR(TListado[[#This Row],[FECHA DE COMPRA]])</f>
        <v>2011</v>
      </c>
      <c r="N1243" t="s">
        <v>5919</v>
      </c>
    </row>
    <row r="1244" spans="1:14" x14ac:dyDescent="0.3">
      <c r="A1244">
        <v>1241</v>
      </c>
      <c r="B1244">
        <v>14</v>
      </c>
      <c r="C1244" t="s">
        <v>1587</v>
      </c>
      <c r="D1244" t="s">
        <v>5526</v>
      </c>
      <c r="E1244" t="s">
        <v>5527</v>
      </c>
      <c r="F1244" t="s">
        <v>5528</v>
      </c>
      <c r="G1244" t="s">
        <v>1588</v>
      </c>
      <c r="H1244" t="s">
        <v>1589</v>
      </c>
      <c r="I1244" t="s">
        <v>4424</v>
      </c>
      <c r="J1244" t="s">
        <v>5529</v>
      </c>
      <c r="K1244">
        <v>9609</v>
      </c>
      <c r="L1244" s="12">
        <v>40744</v>
      </c>
      <c r="M1244">
        <f>+YEAR(TListado[[#This Row],[FECHA DE COMPRA]])</f>
        <v>2011</v>
      </c>
      <c r="N1244" t="s">
        <v>5919</v>
      </c>
    </row>
    <row r="1245" spans="1:14" x14ac:dyDescent="0.3">
      <c r="A1245">
        <v>1242</v>
      </c>
      <c r="B1245">
        <v>14</v>
      </c>
      <c r="C1245" t="s">
        <v>1587</v>
      </c>
      <c r="D1245" t="s">
        <v>5654</v>
      </c>
      <c r="E1245" t="s">
        <v>5655</v>
      </c>
      <c r="F1245" t="s">
        <v>5656</v>
      </c>
      <c r="G1245" t="s">
        <v>1588</v>
      </c>
      <c r="H1245" t="s">
        <v>1589</v>
      </c>
      <c r="I1245" t="s">
        <v>4424</v>
      </c>
      <c r="J1245" t="s">
        <v>5657</v>
      </c>
      <c r="K1245">
        <v>12556</v>
      </c>
      <c r="L1245" s="12">
        <v>41144</v>
      </c>
      <c r="M1245">
        <f>+YEAR(TListado[[#This Row],[FECHA DE COMPRA]])</f>
        <v>2012</v>
      </c>
      <c r="N1245" t="s">
        <v>5919</v>
      </c>
    </row>
    <row r="1246" spans="1:14" x14ac:dyDescent="0.3">
      <c r="A1246">
        <v>1243</v>
      </c>
      <c r="B1246">
        <v>14</v>
      </c>
      <c r="C1246" t="s">
        <v>1587</v>
      </c>
      <c r="D1246" t="s">
        <v>3557</v>
      </c>
      <c r="E1246">
        <v>1190002762</v>
      </c>
      <c r="F1246" t="s">
        <v>3558</v>
      </c>
      <c r="G1246" t="s">
        <v>1588</v>
      </c>
      <c r="H1246" t="s">
        <v>1589</v>
      </c>
      <c r="I1246" t="s">
        <v>3548</v>
      </c>
      <c r="J1246" t="s">
        <v>3559</v>
      </c>
      <c r="K1246">
        <v>9609</v>
      </c>
      <c r="L1246" s="12">
        <v>40744</v>
      </c>
      <c r="M1246">
        <f>+YEAR(TListado[[#This Row],[FECHA DE COMPRA]])</f>
        <v>2011</v>
      </c>
      <c r="N1246" t="s">
        <v>5919</v>
      </c>
    </row>
    <row r="1247" spans="1:14" x14ac:dyDescent="0.3">
      <c r="A1247">
        <v>1244</v>
      </c>
      <c r="B1247">
        <v>14</v>
      </c>
      <c r="C1247" t="s">
        <v>1587</v>
      </c>
      <c r="D1247" t="s">
        <v>3603</v>
      </c>
      <c r="E1247" t="s">
        <v>3604</v>
      </c>
      <c r="F1247" t="s">
        <v>3321</v>
      </c>
      <c r="G1247" t="s">
        <v>1588</v>
      </c>
      <c r="H1247" t="s">
        <v>1589</v>
      </c>
      <c r="I1247" t="s">
        <v>3548</v>
      </c>
      <c r="J1247" t="s">
        <v>3605</v>
      </c>
      <c r="K1247">
        <v>9609</v>
      </c>
      <c r="L1247" s="12">
        <v>40744</v>
      </c>
      <c r="M1247">
        <f>+YEAR(TListado[[#This Row],[FECHA DE COMPRA]])</f>
        <v>2011</v>
      </c>
      <c r="N1247" t="s">
        <v>5919</v>
      </c>
    </row>
    <row r="1248" spans="1:14" x14ac:dyDescent="0.3">
      <c r="A1248">
        <v>1245</v>
      </c>
      <c r="B1248">
        <v>14</v>
      </c>
      <c r="C1248" t="s">
        <v>1587</v>
      </c>
      <c r="D1248" t="s">
        <v>3560</v>
      </c>
      <c r="E1248" t="s">
        <v>3561</v>
      </c>
      <c r="F1248" t="s">
        <v>3562</v>
      </c>
      <c r="G1248" t="s">
        <v>1588</v>
      </c>
      <c r="H1248" t="s">
        <v>1589</v>
      </c>
      <c r="I1248" t="s">
        <v>3548</v>
      </c>
      <c r="J1248" t="s">
        <v>3563</v>
      </c>
      <c r="K1248">
        <v>9609</v>
      </c>
      <c r="L1248" s="12">
        <v>40744</v>
      </c>
      <c r="M1248">
        <f>+YEAR(TListado[[#This Row],[FECHA DE COMPRA]])</f>
        <v>2011</v>
      </c>
      <c r="N1248" t="s">
        <v>5919</v>
      </c>
    </row>
    <row r="1249" spans="1:14" x14ac:dyDescent="0.3">
      <c r="A1249">
        <v>1246</v>
      </c>
      <c r="B1249">
        <v>14</v>
      </c>
      <c r="C1249" t="s">
        <v>1587</v>
      </c>
      <c r="D1249" t="s">
        <v>3625</v>
      </c>
      <c r="E1249" t="s">
        <v>3626</v>
      </c>
      <c r="F1249" t="s">
        <v>3627</v>
      </c>
      <c r="G1249" t="s">
        <v>1588</v>
      </c>
      <c r="H1249" t="s">
        <v>1589</v>
      </c>
      <c r="I1249" t="s">
        <v>3548</v>
      </c>
      <c r="J1249" t="s">
        <v>3628</v>
      </c>
      <c r="K1249">
        <v>9609</v>
      </c>
      <c r="L1249" s="12">
        <v>40744</v>
      </c>
      <c r="M1249">
        <f>+YEAR(TListado[[#This Row],[FECHA DE COMPRA]])</f>
        <v>2011</v>
      </c>
      <c r="N1249" t="s">
        <v>5919</v>
      </c>
    </row>
    <row r="1250" spans="1:14" x14ac:dyDescent="0.3">
      <c r="A1250">
        <v>1247</v>
      </c>
      <c r="B1250">
        <v>14</v>
      </c>
      <c r="C1250" t="s">
        <v>1587</v>
      </c>
      <c r="D1250" t="s">
        <v>3568</v>
      </c>
      <c r="E1250" t="s">
        <v>3569</v>
      </c>
      <c r="F1250" t="s">
        <v>3570</v>
      </c>
      <c r="G1250" t="s">
        <v>1588</v>
      </c>
      <c r="H1250" t="s">
        <v>1589</v>
      </c>
      <c r="I1250" t="s">
        <v>3548</v>
      </c>
      <c r="J1250" t="s">
        <v>3571</v>
      </c>
      <c r="K1250">
        <v>9609</v>
      </c>
      <c r="L1250" s="12">
        <v>40744</v>
      </c>
      <c r="M1250">
        <f>+YEAR(TListado[[#This Row],[FECHA DE COMPRA]])</f>
        <v>2011</v>
      </c>
      <c r="N1250" t="s">
        <v>5919</v>
      </c>
    </row>
    <row r="1251" spans="1:14" x14ac:dyDescent="0.3">
      <c r="A1251">
        <v>1248</v>
      </c>
      <c r="B1251">
        <v>14</v>
      </c>
      <c r="C1251" t="s">
        <v>1587</v>
      </c>
      <c r="D1251" t="s">
        <v>5612</v>
      </c>
      <c r="E1251" t="s">
        <v>5613</v>
      </c>
      <c r="F1251" t="s">
        <v>5614</v>
      </c>
      <c r="G1251" t="s">
        <v>1588</v>
      </c>
      <c r="H1251" t="s">
        <v>1589</v>
      </c>
      <c r="I1251" t="s">
        <v>4424</v>
      </c>
      <c r="J1251" t="s">
        <v>5615</v>
      </c>
      <c r="K1251">
        <v>12556</v>
      </c>
      <c r="L1251" s="12">
        <v>41144</v>
      </c>
      <c r="M1251">
        <f>+YEAR(TListado[[#This Row],[FECHA DE COMPRA]])</f>
        <v>2012</v>
      </c>
      <c r="N1251" t="s">
        <v>5919</v>
      </c>
    </row>
    <row r="1252" spans="1:14" x14ac:dyDescent="0.3">
      <c r="A1252">
        <v>1249</v>
      </c>
      <c r="B1252">
        <v>14</v>
      </c>
      <c r="C1252" t="s">
        <v>1587</v>
      </c>
      <c r="D1252" t="s">
        <v>3546</v>
      </c>
      <c r="E1252" t="s">
        <v>3547</v>
      </c>
      <c r="F1252" t="s">
        <v>3321</v>
      </c>
      <c r="G1252" t="s">
        <v>1588</v>
      </c>
      <c r="H1252" t="s">
        <v>1589</v>
      </c>
      <c r="I1252" t="s">
        <v>3548</v>
      </c>
      <c r="J1252" t="s">
        <v>3549</v>
      </c>
      <c r="K1252">
        <v>9609</v>
      </c>
      <c r="L1252" s="12">
        <v>40744</v>
      </c>
      <c r="M1252">
        <f>+YEAR(TListado[[#This Row],[FECHA DE COMPRA]])</f>
        <v>2011</v>
      </c>
      <c r="N1252" t="s">
        <v>5919</v>
      </c>
    </row>
    <row r="1253" spans="1:14" x14ac:dyDescent="0.3">
      <c r="A1253">
        <v>1250</v>
      </c>
      <c r="B1253">
        <v>14</v>
      </c>
      <c r="C1253" t="s">
        <v>1587</v>
      </c>
      <c r="D1253" t="s">
        <v>3584</v>
      </c>
      <c r="E1253" t="s">
        <v>3585</v>
      </c>
      <c r="F1253" t="s">
        <v>3586</v>
      </c>
      <c r="G1253" t="s">
        <v>1588</v>
      </c>
      <c r="H1253" t="s">
        <v>1589</v>
      </c>
      <c r="I1253" t="s">
        <v>3548</v>
      </c>
      <c r="J1253" t="s">
        <v>3587</v>
      </c>
      <c r="K1253">
        <v>9609</v>
      </c>
      <c r="L1253" s="12">
        <v>40744</v>
      </c>
      <c r="M1253">
        <f>+YEAR(TListado[[#This Row],[FECHA DE COMPRA]])</f>
        <v>2011</v>
      </c>
      <c r="N1253" t="s">
        <v>5919</v>
      </c>
    </row>
    <row r="1254" spans="1:14" x14ac:dyDescent="0.3">
      <c r="A1254">
        <v>1251</v>
      </c>
      <c r="B1254">
        <v>14</v>
      </c>
      <c r="C1254" t="s">
        <v>1587</v>
      </c>
      <c r="D1254" t="s">
        <v>3580</v>
      </c>
      <c r="E1254" t="s">
        <v>3581</v>
      </c>
      <c r="F1254" t="s">
        <v>3582</v>
      </c>
      <c r="G1254" t="s">
        <v>1588</v>
      </c>
      <c r="H1254" t="s">
        <v>1589</v>
      </c>
      <c r="I1254" t="s">
        <v>3548</v>
      </c>
      <c r="J1254" t="s">
        <v>3583</v>
      </c>
      <c r="K1254">
        <v>9609</v>
      </c>
      <c r="L1254" s="12">
        <v>40744</v>
      </c>
      <c r="M1254">
        <f>+YEAR(TListado[[#This Row],[FECHA DE COMPRA]])</f>
        <v>2011</v>
      </c>
      <c r="N1254" t="s">
        <v>5919</v>
      </c>
    </row>
    <row r="1255" spans="1:14" x14ac:dyDescent="0.3">
      <c r="A1255">
        <v>1252</v>
      </c>
      <c r="B1255">
        <v>14</v>
      </c>
      <c r="C1255" t="s">
        <v>1587</v>
      </c>
      <c r="D1255" t="s">
        <v>5658</v>
      </c>
      <c r="E1255" t="s">
        <v>5659</v>
      </c>
      <c r="F1255" t="s">
        <v>5660</v>
      </c>
      <c r="G1255" t="s">
        <v>1588</v>
      </c>
      <c r="H1255" t="s">
        <v>1589</v>
      </c>
      <c r="I1255" t="s">
        <v>4424</v>
      </c>
      <c r="J1255" t="s">
        <v>5661</v>
      </c>
      <c r="K1255">
        <v>12556</v>
      </c>
      <c r="L1255" s="12">
        <v>41144</v>
      </c>
      <c r="M1255">
        <f>+YEAR(TListado[[#This Row],[FECHA DE COMPRA]])</f>
        <v>2012</v>
      </c>
      <c r="N1255" t="s">
        <v>5919</v>
      </c>
    </row>
    <row r="1256" spans="1:14" x14ac:dyDescent="0.3">
      <c r="A1256">
        <v>1253</v>
      </c>
      <c r="B1256">
        <v>14</v>
      </c>
      <c r="C1256" t="s">
        <v>1587</v>
      </c>
      <c r="D1256" t="s">
        <v>5782</v>
      </c>
      <c r="E1256" t="s">
        <v>3028</v>
      </c>
      <c r="F1256" t="s">
        <v>3029</v>
      </c>
      <c r="G1256" t="s">
        <v>1588</v>
      </c>
      <c r="H1256" t="s">
        <v>1589</v>
      </c>
      <c r="I1256" t="s">
        <v>1619</v>
      </c>
      <c r="J1256" t="s">
        <v>1678</v>
      </c>
      <c r="K1256">
        <v>10537</v>
      </c>
      <c r="L1256" s="12">
        <v>40777</v>
      </c>
      <c r="M1256">
        <f>+YEAR(TListado[[#This Row],[FECHA DE COMPRA]])</f>
        <v>2011</v>
      </c>
      <c r="N1256" t="s">
        <v>5919</v>
      </c>
    </row>
    <row r="1257" spans="1:14" x14ac:dyDescent="0.3">
      <c r="A1257">
        <v>1254</v>
      </c>
      <c r="B1257">
        <v>14</v>
      </c>
      <c r="C1257" t="s">
        <v>1587</v>
      </c>
      <c r="D1257" t="s">
        <v>5783</v>
      </c>
      <c r="E1257" t="s">
        <v>3030</v>
      </c>
      <c r="F1257" t="s">
        <v>3031</v>
      </c>
      <c r="G1257" t="s">
        <v>1588</v>
      </c>
      <c r="H1257" t="s">
        <v>1589</v>
      </c>
      <c r="I1257" t="s">
        <v>1619</v>
      </c>
      <c r="J1257" t="s">
        <v>1679</v>
      </c>
      <c r="K1257">
        <v>10537</v>
      </c>
      <c r="L1257" s="12">
        <v>40777</v>
      </c>
      <c r="M1257">
        <f>+YEAR(TListado[[#This Row],[FECHA DE COMPRA]])</f>
        <v>2011</v>
      </c>
      <c r="N1257" t="s">
        <v>5919</v>
      </c>
    </row>
    <row r="1258" spans="1:14" x14ac:dyDescent="0.3">
      <c r="A1258">
        <v>1255</v>
      </c>
      <c r="B1258">
        <v>14</v>
      </c>
      <c r="C1258" t="s">
        <v>1587</v>
      </c>
      <c r="D1258" t="s">
        <v>5784</v>
      </c>
      <c r="E1258" t="s">
        <v>3032</v>
      </c>
      <c r="F1258" t="s">
        <v>3033</v>
      </c>
      <c r="G1258" t="s">
        <v>1588</v>
      </c>
      <c r="H1258" t="s">
        <v>1589</v>
      </c>
      <c r="I1258" t="s">
        <v>1619</v>
      </c>
      <c r="J1258" t="s">
        <v>1680</v>
      </c>
      <c r="K1258">
        <v>10537</v>
      </c>
      <c r="L1258" s="12">
        <v>40777</v>
      </c>
      <c r="M1258">
        <f>+YEAR(TListado[[#This Row],[FECHA DE COMPRA]])</f>
        <v>2011</v>
      </c>
      <c r="N1258" t="s">
        <v>5919</v>
      </c>
    </row>
    <row r="1259" spans="1:14" x14ac:dyDescent="0.3">
      <c r="A1259">
        <v>1256</v>
      </c>
      <c r="B1259">
        <v>14</v>
      </c>
      <c r="C1259" t="s">
        <v>1587</v>
      </c>
      <c r="D1259" t="s">
        <v>5785</v>
      </c>
      <c r="E1259" t="s">
        <v>3034</v>
      </c>
      <c r="F1259" t="s">
        <v>3035</v>
      </c>
      <c r="G1259" t="s">
        <v>1588</v>
      </c>
      <c r="H1259" t="s">
        <v>1589</v>
      </c>
      <c r="I1259" t="s">
        <v>1619</v>
      </c>
      <c r="J1259" t="s">
        <v>1681</v>
      </c>
      <c r="K1259">
        <v>10537</v>
      </c>
      <c r="L1259" s="12">
        <v>40777</v>
      </c>
      <c r="M1259">
        <f>+YEAR(TListado[[#This Row],[FECHA DE COMPRA]])</f>
        <v>2011</v>
      </c>
      <c r="N1259" t="s">
        <v>5919</v>
      </c>
    </row>
    <row r="1260" spans="1:14" x14ac:dyDescent="0.3">
      <c r="A1260">
        <v>1257</v>
      </c>
      <c r="B1260">
        <v>14</v>
      </c>
      <c r="C1260" t="s">
        <v>1587</v>
      </c>
      <c r="D1260" t="s">
        <v>5786</v>
      </c>
      <c r="E1260" t="s">
        <v>3036</v>
      </c>
      <c r="F1260" t="s">
        <v>3037</v>
      </c>
      <c r="G1260" t="s">
        <v>1588</v>
      </c>
      <c r="H1260" t="s">
        <v>1589</v>
      </c>
      <c r="I1260" t="s">
        <v>1619</v>
      </c>
      <c r="J1260" t="s">
        <v>1682</v>
      </c>
      <c r="K1260">
        <v>10537</v>
      </c>
      <c r="L1260" s="12">
        <v>40777</v>
      </c>
      <c r="M1260">
        <f>+YEAR(TListado[[#This Row],[FECHA DE COMPRA]])</f>
        <v>2011</v>
      </c>
      <c r="N1260" t="s">
        <v>5919</v>
      </c>
    </row>
    <row r="1261" spans="1:14" x14ac:dyDescent="0.3">
      <c r="A1261">
        <v>1258</v>
      </c>
      <c r="B1261">
        <v>14</v>
      </c>
      <c r="C1261" t="s">
        <v>1587</v>
      </c>
      <c r="D1261" t="s">
        <v>5787</v>
      </c>
      <c r="E1261" t="s">
        <v>3038</v>
      </c>
      <c r="F1261" t="s">
        <v>3039</v>
      </c>
      <c r="G1261" t="s">
        <v>1588</v>
      </c>
      <c r="H1261" t="s">
        <v>1589</v>
      </c>
      <c r="I1261" t="s">
        <v>1619</v>
      </c>
      <c r="J1261" t="s">
        <v>1683</v>
      </c>
      <c r="K1261">
        <v>10537</v>
      </c>
      <c r="L1261" s="12">
        <v>40777</v>
      </c>
      <c r="M1261">
        <f>+YEAR(TListado[[#This Row],[FECHA DE COMPRA]])</f>
        <v>2011</v>
      </c>
      <c r="N1261" t="s">
        <v>5919</v>
      </c>
    </row>
    <row r="1262" spans="1:14" x14ac:dyDescent="0.3">
      <c r="A1262">
        <v>1259</v>
      </c>
      <c r="B1262">
        <v>14</v>
      </c>
      <c r="C1262" t="s">
        <v>1587</v>
      </c>
      <c r="D1262" t="s">
        <v>5788</v>
      </c>
      <c r="E1262" t="s">
        <v>3040</v>
      </c>
      <c r="F1262" t="s">
        <v>3041</v>
      </c>
      <c r="G1262" t="s">
        <v>1588</v>
      </c>
      <c r="H1262" t="s">
        <v>1589</v>
      </c>
      <c r="I1262" t="s">
        <v>1619</v>
      </c>
      <c r="J1262" t="s">
        <v>1684</v>
      </c>
      <c r="K1262">
        <v>10537</v>
      </c>
      <c r="L1262" s="12">
        <v>40777</v>
      </c>
      <c r="M1262">
        <f>+YEAR(TListado[[#This Row],[FECHA DE COMPRA]])</f>
        <v>2011</v>
      </c>
      <c r="N1262" t="s">
        <v>5919</v>
      </c>
    </row>
    <row r="1263" spans="1:14" x14ac:dyDescent="0.3">
      <c r="A1263">
        <v>1260</v>
      </c>
      <c r="B1263">
        <v>14</v>
      </c>
      <c r="C1263" t="s">
        <v>1587</v>
      </c>
      <c r="D1263" t="s">
        <v>5789</v>
      </c>
      <c r="E1263" t="s">
        <v>3042</v>
      </c>
      <c r="F1263" t="s">
        <v>3043</v>
      </c>
      <c r="G1263" t="s">
        <v>1588</v>
      </c>
      <c r="H1263" t="s">
        <v>1589</v>
      </c>
      <c r="I1263" t="s">
        <v>1619</v>
      </c>
      <c r="J1263" t="s">
        <v>1685</v>
      </c>
      <c r="K1263">
        <v>10537</v>
      </c>
      <c r="L1263" s="12">
        <v>40777</v>
      </c>
      <c r="M1263">
        <f>+YEAR(TListado[[#This Row],[FECHA DE COMPRA]])</f>
        <v>2011</v>
      </c>
      <c r="N1263" t="s">
        <v>5919</v>
      </c>
    </row>
    <row r="1264" spans="1:14" x14ac:dyDescent="0.3">
      <c r="A1264">
        <v>1261</v>
      </c>
      <c r="B1264">
        <v>14</v>
      </c>
      <c r="C1264" t="s">
        <v>1587</v>
      </c>
      <c r="D1264" t="s">
        <v>5790</v>
      </c>
      <c r="E1264" t="s">
        <v>3044</v>
      </c>
      <c r="F1264" t="s">
        <v>3045</v>
      </c>
      <c r="G1264" t="s">
        <v>1588</v>
      </c>
      <c r="H1264" t="s">
        <v>1589</v>
      </c>
      <c r="I1264" t="s">
        <v>1619</v>
      </c>
      <c r="J1264" t="s">
        <v>1686</v>
      </c>
      <c r="K1264">
        <v>10537</v>
      </c>
      <c r="L1264" s="12">
        <v>40777</v>
      </c>
      <c r="M1264">
        <f>+YEAR(TListado[[#This Row],[FECHA DE COMPRA]])</f>
        <v>2011</v>
      </c>
      <c r="N1264" t="s">
        <v>5919</v>
      </c>
    </row>
    <row r="1265" spans="1:14" x14ac:dyDescent="0.3">
      <c r="A1265">
        <v>1262</v>
      </c>
      <c r="B1265">
        <v>14</v>
      </c>
      <c r="C1265" t="s">
        <v>1587</v>
      </c>
      <c r="D1265" t="s">
        <v>5791</v>
      </c>
      <c r="E1265" t="s">
        <v>3046</v>
      </c>
      <c r="F1265" t="s">
        <v>3047</v>
      </c>
      <c r="G1265" t="s">
        <v>1588</v>
      </c>
      <c r="H1265" t="s">
        <v>1589</v>
      </c>
      <c r="I1265" t="s">
        <v>1619</v>
      </c>
      <c r="J1265" t="s">
        <v>1687</v>
      </c>
      <c r="K1265">
        <v>10537</v>
      </c>
      <c r="L1265" s="12">
        <v>40777</v>
      </c>
      <c r="M1265">
        <f>+YEAR(TListado[[#This Row],[FECHA DE COMPRA]])</f>
        <v>2011</v>
      </c>
      <c r="N1265" t="s">
        <v>5919</v>
      </c>
    </row>
    <row r="1266" spans="1:14" x14ac:dyDescent="0.3">
      <c r="A1266">
        <v>1263</v>
      </c>
      <c r="B1266">
        <v>14</v>
      </c>
      <c r="C1266" t="s">
        <v>1587</v>
      </c>
      <c r="D1266" t="s">
        <v>5792</v>
      </c>
      <c r="E1266" t="s">
        <v>3048</v>
      </c>
      <c r="F1266" t="s">
        <v>3049</v>
      </c>
      <c r="G1266" t="s">
        <v>1588</v>
      </c>
      <c r="H1266" t="s">
        <v>1589</v>
      </c>
      <c r="I1266" t="s">
        <v>1619</v>
      </c>
      <c r="J1266" t="s">
        <v>1688</v>
      </c>
      <c r="K1266">
        <v>10537</v>
      </c>
      <c r="L1266" s="12">
        <v>40777</v>
      </c>
      <c r="M1266">
        <f>+YEAR(TListado[[#This Row],[FECHA DE COMPRA]])</f>
        <v>2011</v>
      </c>
      <c r="N1266" t="s">
        <v>5919</v>
      </c>
    </row>
    <row r="1267" spans="1:14" x14ac:dyDescent="0.3">
      <c r="A1267">
        <v>1264</v>
      </c>
      <c r="B1267">
        <v>14</v>
      </c>
      <c r="C1267" t="s">
        <v>1587</v>
      </c>
      <c r="D1267" t="s">
        <v>5793</v>
      </c>
      <c r="E1267" t="s">
        <v>3050</v>
      </c>
      <c r="F1267" t="s">
        <v>3051</v>
      </c>
      <c r="G1267" t="s">
        <v>1588</v>
      </c>
      <c r="H1267" t="s">
        <v>1589</v>
      </c>
      <c r="I1267" t="s">
        <v>1619</v>
      </c>
      <c r="J1267" t="s">
        <v>1689</v>
      </c>
      <c r="K1267">
        <v>10537</v>
      </c>
      <c r="L1267" s="12">
        <v>40777</v>
      </c>
      <c r="M1267">
        <f>+YEAR(TListado[[#This Row],[FECHA DE COMPRA]])</f>
        <v>2011</v>
      </c>
      <c r="N1267" t="s">
        <v>5919</v>
      </c>
    </row>
    <row r="1268" spans="1:14" x14ac:dyDescent="0.3">
      <c r="A1268">
        <v>1265</v>
      </c>
      <c r="B1268">
        <v>14</v>
      </c>
      <c r="C1268" t="s">
        <v>1587</v>
      </c>
      <c r="D1268" t="s">
        <v>5794</v>
      </c>
      <c r="E1268" t="s">
        <v>3052</v>
      </c>
      <c r="F1268" t="s">
        <v>3053</v>
      </c>
      <c r="G1268" t="s">
        <v>1588</v>
      </c>
      <c r="H1268" t="s">
        <v>1589</v>
      </c>
      <c r="I1268" t="s">
        <v>1619</v>
      </c>
      <c r="J1268" t="s">
        <v>1690</v>
      </c>
      <c r="K1268">
        <v>10537</v>
      </c>
      <c r="L1268" s="12">
        <v>40777</v>
      </c>
      <c r="M1268">
        <f>+YEAR(TListado[[#This Row],[FECHA DE COMPRA]])</f>
        <v>2011</v>
      </c>
      <c r="N1268" t="s">
        <v>5919</v>
      </c>
    </row>
    <row r="1269" spans="1:14" x14ac:dyDescent="0.3">
      <c r="A1269">
        <v>1266</v>
      </c>
      <c r="B1269">
        <v>14</v>
      </c>
      <c r="C1269" t="s">
        <v>1587</v>
      </c>
      <c r="D1269" t="s">
        <v>5795</v>
      </c>
      <c r="E1269" t="s">
        <v>3054</v>
      </c>
      <c r="F1269" t="s">
        <v>3055</v>
      </c>
      <c r="G1269" t="s">
        <v>1588</v>
      </c>
      <c r="H1269" t="s">
        <v>1589</v>
      </c>
      <c r="I1269" t="s">
        <v>1619</v>
      </c>
      <c r="J1269" t="s">
        <v>1691</v>
      </c>
      <c r="K1269">
        <v>10537</v>
      </c>
      <c r="L1269" s="12">
        <v>40777</v>
      </c>
      <c r="M1269">
        <f>+YEAR(TListado[[#This Row],[FECHA DE COMPRA]])</f>
        <v>2011</v>
      </c>
      <c r="N1269" t="s">
        <v>5919</v>
      </c>
    </row>
    <row r="1270" spans="1:14" x14ac:dyDescent="0.3">
      <c r="A1270">
        <v>1267</v>
      </c>
      <c r="B1270">
        <v>14</v>
      </c>
      <c r="C1270" t="s">
        <v>1587</v>
      </c>
      <c r="D1270" t="s">
        <v>5796</v>
      </c>
      <c r="E1270" t="s">
        <v>3056</v>
      </c>
      <c r="F1270" t="s">
        <v>3057</v>
      </c>
      <c r="G1270" t="s">
        <v>1588</v>
      </c>
      <c r="H1270" t="s">
        <v>1589</v>
      </c>
      <c r="I1270" t="s">
        <v>1619</v>
      </c>
      <c r="J1270" t="s">
        <v>1692</v>
      </c>
      <c r="K1270">
        <v>10537</v>
      </c>
      <c r="L1270" s="12">
        <v>40777</v>
      </c>
      <c r="M1270">
        <f>+YEAR(TListado[[#This Row],[FECHA DE COMPRA]])</f>
        <v>2011</v>
      </c>
      <c r="N1270" t="s">
        <v>5919</v>
      </c>
    </row>
    <row r="1271" spans="1:14" x14ac:dyDescent="0.3">
      <c r="A1271">
        <v>1268</v>
      </c>
      <c r="B1271">
        <v>14</v>
      </c>
      <c r="C1271" t="s">
        <v>1587</v>
      </c>
      <c r="D1271" t="s">
        <v>5797</v>
      </c>
      <c r="E1271" t="s">
        <v>3058</v>
      </c>
      <c r="F1271" t="s">
        <v>3059</v>
      </c>
      <c r="G1271" t="s">
        <v>1588</v>
      </c>
      <c r="H1271" t="s">
        <v>1589</v>
      </c>
      <c r="I1271" t="s">
        <v>1619</v>
      </c>
      <c r="J1271" t="s">
        <v>1693</v>
      </c>
      <c r="K1271">
        <v>10537</v>
      </c>
      <c r="L1271" s="12">
        <v>40777</v>
      </c>
      <c r="M1271">
        <f>+YEAR(TListado[[#This Row],[FECHA DE COMPRA]])</f>
        <v>2011</v>
      </c>
      <c r="N1271" t="s">
        <v>5919</v>
      </c>
    </row>
    <row r="1272" spans="1:14" x14ac:dyDescent="0.3">
      <c r="A1272">
        <v>1269</v>
      </c>
      <c r="B1272">
        <v>14</v>
      </c>
      <c r="C1272" t="s">
        <v>1587</v>
      </c>
      <c r="D1272" t="s">
        <v>5798</v>
      </c>
      <c r="E1272" t="s">
        <v>3060</v>
      </c>
      <c r="F1272" t="s">
        <v>3061</v>
      </c>
      <c r="G1272" t="s">
        <v>1588</v>
      </c>
      <c r="H1272" t="s">
        <v>1589</v>
      </c>
      <c r="I1272" t="s">
        <v>1619</v>
      </c>
      <c r="J1272" t="s">
        <v>1694</v>
      </c>
      <c r="K1272">
        <v>10537</v>
      </c>
      <c r="L1272" s="12">
        <v>40777</v>
      </c>
      <c r="M1272">
        <f>+YEAR(TListado[[#This Row],[FECHA DE COMPRA]])</f>
        <v>2011</v>
      </c>
      <c r="N1272" t="s">
        <v>5919</v>
      </c>
    </row>
    <row r="1273" spans="1:14" x14ac:dyDescent="0.3">
      <c r="A1273">
        <v>1270</v>
      </c>
      <c r="B1273">
        <v>14</v>
      </c>
      <c r="C1273" t="s">
        <v>1587</v>
      </c>
      <c r="D1273" t="s">
        <v>5799</v>
      </c>
      <c r="E1273" t="s">
        <v>3062</v>
      </c>
      <c r="F1273" t="s">
        <v>3063</v>
      </c>
      <c r="G1273" t="s">
        <v>1588</v>
      </c>
      <c r="H1273" t="s">
        <v>1589</v>
      </c>
      <c r="I1273" t="s">
        <v>1619</v>
      </c>
      <c r="J1273" t="s">
        <v>1695</v>
      </c>
      <c r="K1273">
        <v>10537</v>
      </c>
      <c r="L1273" s="12">
        <v>40777</v>
      </c>
      <c r="M1273">
        <f>+YEAR(TListado[[#This Row],[FECHA DE COMPRA]])</f>
        <v>2011</v>
      </c>
      <c r="N1273" t="s">
        <v>5919</v>
      </c>
    </row>
    <row r="1274" spans="1:14" x14ac:dyDescent="0.3">
      <c r="A1274">
        <v>1271</v>
      </c>
      <c r="B1274">
        <v>14</v>
      </c>
      <c r="C1274" t="s">
        <v>1587</v>
      </c>
      <c r="D1274" t="s">
        <v>5800</v>
      </c>
      <c r="E1274" t="s">
        <v>3064</v>
      </c>
      <c r="F1274" t="s">
        <v>3065</v>
      </c>
      <c r="G1274" t="s">
        <v>1588</v>
      </c>
      <c r="H1274" t="s">
        <v>1589</v>
      </c>
      <c r="I1274" t="s">
        <v>1619</v>
      </c>
      <c r="J1274" t="s">
        <v>1696</v>
      </c>
      <c r="K1274">
        <v>8528</v>
      </c>
      <c r="L1274" s="12">
        <v>40408</v>
      </c>
      <c r="M1274">
        <f>+YEAR(TListado[[#This Row],[FECHA DE COMPRA]])</f>
        <v>2010</v>
      </c>
      <c r="N1274" t="s">
        <v>5919</v>
      </c>
    </row>
    <row r="1275" spans="1:14" x14ac:dyDescent="0.3">
      <c r="A1275">
        <v>1272</v>
      </c>
      <c r="B1275">
        <v>14</v>
      </c>
      <c r="C1275" t="s">
        <v>1587</v>
      </c>
      <c r="D1275" t="s">
        <v>5801</v>
      </c>
      <c r="E1275" t="s">
        <v>3066</v>
      </c>
      <c r="F1275" t="s">
        <v>3067</v>
      </c>
      <c r="G1275" t="s">
        <v>1588</v>
      </c>
      <c r="H1275" t="s">
        <v>1589</v>
      </c>
      <c r="I1275" t="s">
        <v>1619</v>
      </c>
      <c r="J1275" t="s">
        <v>1697</v>
      </c>
      <c r="K1275">
        <v>8528</v>
      </c>
      <c r="L1275" s="12">
        <v>40408</v>
      </c>
      <c r="M1275">
        <f>+YEAR(TListado[[#This Row],[FECHA DE COMPRA]])</f>
        <v>2010</v>
      </c>
      <c r="N1275" t="s">
        <v>5919</v>
      </c>
    </row>
    <row r="1276" spans="1:14" x14ac:dyDescent="0.3">
      <c r="A1276">
        <v>1273</v>
      </c>
      <c r="B1276">
        <v>14</v>
      </c>
      <c r="C1276" t="s">
        <v>1587</v>
      </c>
      <c r="D1276" t="s">
        <v>5802</v>
      </c>
      <c r="E1276" t="s">
        <v>3068</v>
      </c>
      <c r="F1276" t="s">
        <v>3069</v>
      </c>
      <c r="G1276" t="s">
        <v>1588</v>
      </c>
      <c r="H1276" t="s">
        <v>1589</v>
      </c>
      <c r="I1276" t="s">
        <v>1619</v>
      </c>
      <c r="J1276" t="s">
        <v>1698</v>
      </c>
      <c r="K1276">
        <v>8528</v>
      </c>
      <c r="L1276" s="12">
        <v>40408</v>
      </c>
      <c r="M1276">
        <f>+YEAR(TListado[[#This Row],[FECHA DE COMPRA]])</f>
        <v>2010</v>
      </c>
      <c r="N1276" t="s">
        <v>5919</v>
      </c>
    </row>
    <row r="1277" spans="1:14" x14ac:dyDescent="0.3">
      <c r="A1277">
        <v>1274</v>
      </c>
      <c r="B1277">
        <v>14</v>
      </c>
      <c r="C1277" t="s">
        <v>1587</v>
      </c>
      <c r="D1277" t="s">
        <v>5803</v>
      </c>
      <c r="E1277" t="s">
        <v>3070</v>
      </c>
      <c r="F1277" t="s">
        <v>3071</v>
      </c>
      <c r="G1277" t="s">
        <v>1588</v>
      </c>
      <c r="H1277" t="s">
        <v>1589</v>
      </c>
      <c r="I1277" t="s">
        <v>1619</v>
      </c>
      <c r="J1277" t="s">
        <v>1699</v>
      </c>
      <c r="K1277">
        <v>8528</v>
      </c>
      <c r="L1277" s="12">
        <v>40408</v>
      </c>
      <c r="M1277">
        <f>+YEAR(TListado[[#This Row],[FECHA DE COMPRA]])</f>
        <v>2010</v>
      </c>
      <c r="N1277" t="s">
        <v>5919</v>
      </c>
    </row>
    <row r="1278" spans="1:14" x14ac:dyDescent="0.3">
      <c r="A1278">
        <v>1275</v>
      </c>
      <c r="B1278">
        <v>14</v>
      </c>
      <c r="C1278" t="s">
        <v>1587</v>
      </c>
      <c r="D1278" t="s">
        <v>5804</v>
      </c>
      <c r="E1278" t="s">
        <v>3072</v>
      </c>
      <c r="F1278" t="s">
        <v>3073</v>
      </c>
      <c r="G1278" t="s">
        <v>1588</v>
      </c>
      <c r="H1278" t="s">
        <v>1589</v>
      </c>
      <c r="I1278" t="s">
        <v>1619</v>
      </c>
      <c r="J1278" t="s">
        <v>1700</v>
      </c>
      <c r="K1278">
        <v>8528</v>
      </c>
      <c r="L1278" s="12">
        <v>40408</v>
      </c>
      <c r="M1278">
        <f>+YEAR(TListado[[#This Row],[FECHA DE COMPRA]])</f>
        <v>2010</v>
      </c>
      <c r="N1278" t="s">
        <v>5919</v>
      </c>
    </row>
    <row r="1279" spans="1:14" x14ac:dyDescent="0.3">
      <c r="A1279">
        <v>1276</v>
      </c>
      <c r="B1279">
        <v>14</v>
      </c>
      <c r="C1279" t="s">
        <v>1587</v>
      </c>
      <c r="D1279" t="s">
        <v>5805</v>
      </c>
      <c r="E1279" t="s">
        <v>3074</v>
      </c>
      <c r="F1279" t="s">
        <v>3075</v>
      </c>
      <c r="G1279" t="s">
        <v>1588</v>
      </c>
      <c r="H1279" t="s">
        <v>1589</v>
      </c>
      <c r="I1279" t="s">
        <v>1619</v>
      </c>
      <c r="J1279" t="s">
        <v>1701</v>
      </c>
      <c r="K1279">
        <v>8528</v>
      </c>
      <c r="L1279" s="12">
        <v>40408</v>
      </c>
      <c r="M1279">
        <f>+YEAR(TListado[[#This Row],[FECHA DE COMPRA]])</f>
        <v>2010</v>
      </c>
      <c r="N1279" t="s">
        <v>5919</v>
      </c>
    </row>
    <row r="1280" spans="1:14" x14ac:dyDescent="0.3">
      <c r="A1280">
        <v>1277</v>
      </c>
      <c r="B1280">
        <v>14</v>
      </c>
      <c r="C1280" t="s">
        <v>1587</v>
      </c>
      <c r="D1280" t="s">
        <v>3342</v>
      </c>
      <c r="E1280" t="s">
        <v>3343</v>
      </c>
      <c r="F1280" t="s">
        <v>3321</v>
      </c>
      <c r="G1280" t="s">
        <v>1588</v>
      </c>
      <c r="H1280" t="s">
        <v>1589</v>
      </c>
      <c r="I1280" t="s">
        <v>1619</v>
      </c>
      <c r="J1280" t="s">
        <v>3344</v>
      </c>
      <c r="K1280">
        <v>5971</v>
      </c>
      <c r="L1280" s="12">
        <v>39885</v>
      </c>
      <c r="M1280">
        <f>+YEAR(TListado[[#This Row],[FECHA DE COMPRA]])</f>
        <v>2009</v>
      </c>
      <c r="N1280" t="s">
        <v>5919</v>
      </c>
    </row>
    <row r="1281" spans="1:14" x14ac:dyDescent="0.3">
      <c r="A1281">
        <v>1278</v>
      </c>
      <c r="B1281">
        <v>14</v>
      </c>
      <c r="C1281" t="s">
        <v>1587</v>
      </c>
      <c r="D1281" t="s">
        <v>5806</v>
      </c>
      <c r="E1281" t="s">
        <v>3076</v>
      </c>
      <c r="F1281" t="s">
        <v>3077</v>
      </c>
      <c r="G1281" t="s">
        <v>1588</v>
      </c>
      <c r="H1281" t="s">
        <v>1589</v>
      </c>
      <c r="I1281" t="s">
        <v>1619</v>
      </c>
      <c r="J1281" t="s">
        <v>1702</v>
      </c>
      <c r="K1281">
        <v>8528</v>
      </c>
      <c r="L1281" s="12">
        <v>40408</v>
      </c>
      <c r="M1281">
        <f>+YEAR(TListado[[#This Row],[FECHA DE COMPRA]])</f>
        <v>2010</v>
      </c>
      <c r="N1281" t="s">
        <v>5919</v>
      </c>
    </row>
    <row r="1282" spans="1:14" x14ac:dyDescent="0.3">
      <c r="A1282">
        <v>1279</v>
      </c>
      <c r="B1282">
        <v>14</v>
      </c>
      <c r="C1282" t="s">
        <v>1587</v>
      </c>
      <c r="D1282" t="s">
        <v>5807</v>
      </c>
      <c r="E1282" t="s">
        <v>3078</v>
      </c>
      <c r="F1282" t="s">
        <v>3079</v>
      </c>
      <c r="G1282" t="s">
        <v>1588</v>
      </c>
      <c r="H1282" t="s">
        <v>1589</v>
      </c>
      <c r="I1282" t="s">
        <v>1619</v>
      </c>
      <c r="J1282" t="s">
        <v>1703</v>
      </c>
      <c r="K1282">
        <v>8528</v>
      </c>
      <c r="L1282" s="12">
        <v>40408</v>
      </c>
      <c r="M1282">
        <f>+YEAR(TListado[[#This Row],[FECHA DE COMPRA]])</f>
        <v>2010</v>
      </c>
      <c r="N1282" t="s">
        <v>5919</v>
      </c>
    </row>
    <row r="1283" spans="1:14" x14ac:dyDescent="0.3">
      <c r="A1283">
        <v>1280</v>
      </c>
      <c r="B1283">
        <v>14</v>
      </c>
      <c r="C1283" t="s">
        <v>1587</v>
      </c>
      <c r="D1283" t="s">
        <v>3352</v>
      </c>
      <c r="E1283" t="s">
        <v>3353</v>
      </c>
      <c r="F1283" t="s">
        <v>3354</v>
      </c>
      <c r="G1283" t="s">
        <v>1588</v>
      </c>
      <c r="H1283" t="s">
        <v>1589</v>
      </c>
      <c r="I1283" t="s">
        <v>1619</v>
      </c>
      <c r="J1283" t="s">
        <v>3355</v>
      </c>
      <c r="K1283">
        <v>5971</v>
      </c>
      <c r="L1283" s="12">
        <v>39885</v>
      </c>
      <c r="M1283">
        <f>+YEAR(TListado[[#This Row],[FECHA DE COMPRA]])</f>
        <v>2009</v>
      </c>
      <c r="N1283" t="s">
        <v>5919</v>
      </c>
    </row>
    <row r="1284" spans="1:14" x14ac:dyDescent="0.3">
      <c r="A1284">
        <v>1281</v>
      </c>
      <c r="B1284">
        <v>14</v>
      </c>
      <c r="C1284" t="s">
        <v>1587</v>
      </c>
      <c r="D1284" t="s">
        <v>3311</v>
      </c>
      <c r="E1284" t="s">
        <v>3312</v>
      </c>
      <c r="F1284" t="s">
        <v>3313</v>
      </c>
      <c r="G1284" t="s">
        <v>1588</v>
      </c>
      <c r="H1284" t="s">
        <v>1589</v>
      </c>
      <c r="I1284" t="s">
        <v>3305</v>
      </c>
      <c r="J1284" t="s">
        <v>3314</v>
      </c>
      <c r="K1284">
        <v>9609</v>
      </c>
      <c r="L1284" s="12">
        <v>40744</v>
      </c>
      <c r="M1284">
        <f>+YEAR(TListado[[#This Row],[FECHA DE COMPRA]])</f>
        <v>2011</v>
      </c>
      <c r="N1284" t="s">
        <v>5919</v>
      </c>
    </row>
    <row r="1285" spans="1:14" x14ac:dyDescent="0.3">
      <c r="A1285">
        <v>1282</v>
      </c>
      <c r="B1285">
        <v>14</v>
      </c>
      <c r="C1285" t="s">
        <v>1587</v>
      </c>
      <c r="D1285" t="s">
        <v>3302</v>
      </c>
      <c r="E1285" t="s">
        <v>3303</v>
      </c>
      <c r="F1285" t="s">
        <v>3304</v>
      </c>
      <c r="G1285" t="s">
        <v>1588</v>
      </c>
      <c r="H1285" t="s">
        <v>1589</v>
      </c>
      <c r="I1285" t="s">
        <v>3305</v>
      </c>
      <c r="J1285" t="s">
        <v>3306</v>
      </c>
      <c r="K1285">
        <v>9609</v>
      </c>
      <c r="L1285" s="12">
        <v>40744</v>
      </c>
      <c r="M1285">
        <f>+YEAR(TListado[[#This Row],[FECHA DE COMPRA]])</f>
        <v>2011</v>
      </c>
      <c r="N1285" t="s">
        <v>5919</v>
      </c>
    </row>
    <row r="1286" spans="1:14" x14ac:dyDescent="0.3">
      <c r="A1286">
        <v>1283</v>
      </c>
      <c r="B1286">
        <v>14</v>
      </c>
      <c r="C1286" t="s">
        <v>1587</v>
      </c>
      <c r="D1286" t="s">
        <v>3319</v>
      </c>
      <c r="E1286" t="s">
        <v>3320</v>
      </c>
      <c r="F1286" t="s">
        <v>3321</v>
      </c>
      <c r="G1286" t="s">
        <v>1588</v>
      </c>
      <c r="H1286" t="s">
        <v>1589</v>
      </c>
      <c r="I1286" t="s">
        <v>3305</v>
      </c>
      <c r="J1286" t="s">
        <v>3322</v>
      </c>
      <c r="K1286">
        <v>9609</v>
      </c>
      <c r="L1286" s="12">
        <v>40744</v>
      </c>
      <c r="M1286">
        <f>+YEAR(TListado[[#This Row],[FECHA DE COMPRA]])</f>
        <v>2011</v>
      </c>
      <c r="N1286" t="s">
        <v>5919</v>
      </c>
    </row>
    <row r="1287" spans="1:14" x14ac:dyDescent="0.3">
      <c r="A1287">
        <v>1284</v>
      </c>
      <c r="B1287">
        <v>14</v>
      </c>
      <c r="C1287" t="s">
        <v>1587</v>
      </c>
      <c r="D1287" t="s">
        <v>3307</v>
      </c>
      <c r="E1287" t="s">
        <v>3308</v>
      </c>
      <c r="F1287" t="s">
        <v>3309</v>
      </c>
      <c r="G1287" t="s">
        <v>1588</v>
      </c>
      <c r="H1287" t="s">
        <v>1589</v>
      </c>
      <c r="I1287" t="s">
        <v>3305</v>
      </c>
      <c r="J1287" t="s">
        <v>3310</v>
      </c>
      <c r="K1287">
        <v>9609</v>
      </c>
      <c r="L1287" s="12">
        <v>40744</v>
      </c>
      <c r="M1287">
        <f>+YEAR(TListado[[#This Row],[FECHA DE COMPRA]])</f>
        <v>2011</v>
      </c>
      <c r="N1287" t="s">
        <v>5919</v>
      </c>
    </row>
    <row r="1288" spans="1:14" x14ac:dyDescent="0.3">
      <c r="A1288">
        <v>1285</v>
      </c>
      <c r="B1288">
        <v>14</v>
      </c>
      <c r="C1288" t="s">
        <v>1587</v>
      </c>
      <c r="D1288" t="s">
        <v>3315</v>
      </c>
      <c r="E1288" t="s">
        <v>3316</v>
      </c>
      <c r="F1288" t="s">
        <v>3317</v>
      </c>
      <c r="G1288" t="s">
        <v>1588</v>
      </c>
      <c r="H1288" t="s">
        <v>1589</v>
      </c>
      <c r="I1288" t="s">
        <v>3305</v>
      </c>
      <c r="J1288" t="s">
        <v>3318</v>
      </c>
      <c r="K1288">
        <v>9609</v>
      </c>
      <c r="L1288" s="12">
        <v>40744</v>
      </c>
      <c r="M1288">
        <f>+YEAR(TListado[[#This Row],[FECHA DE COMPRA]])</f>
        <v>2011</v>
      </c>
      <c r="N1288" t="s">
        <v>5919</v>
      </c>
    </row>
    <row r="1289" spans="1:14" x14ac:dyDescent="0.3">
      <c r="A1289">
        <v>1286</v>
      </c>
      <c r="B1289">
        <v>14</v>
      </c>
      <c r="C1289" t="s">
        <v>1587</v>
      </c>
      <c r="D1289" t="s">
        <v>5702</v>
      </c>
      <c r="E1289" t="s">
        <v>5703</v>
      </c>
      <c r="F1289" t="s">
        <v>5704</v>
      </c>
      <c r="G1289" t="s">
        <v>1588</v>
      </c>
      <c r="H1289" t="s">
        <v>1589</v>
      </c>
      <c r="I1289" t="s">
        <v>5705</v>
      </c>
      <c r="J1289" t="s">
        <v>5706</v>
      </c>
      <c r="K1289">
        <v>14551</v>
      </c>
      <c r="L1289" s="12">
        <v>41667</v>
      </c>
      <c r="M1289">
        <f>+YEAR(TListado[[#This Row],[FECHA DE COMPRA]])</f>
        <v>2014</v>
      </c>
      <c r="N1289" t="s">
        <v>5919</v>
      </c>
    </row>
    <row r="1290" spans="1:14" x14ac:dyDescent="0.3">
      <c r="A1290">
        <v>1287</v>
      </c>
      <c r="B1290">
        <v>14</v>
      </c>
      <c r="C1290" t="s">
        <v>1587</v>
      </c>
      <c r="D1290" t="s">
        <v>5707</v>
      </c>
      <c r="E1290" t="s">
        <v>5708</v>
      </c>
      <c r="F1290" t="s">
        <v>5709</v>
      </c>
      <c r="G1290" t="s">
        <v>1588</v>
      </c>
      <c r="H1290" t="s">
        <v>1589</v>
      </c>
      <c r="I1290" t="s">
        <v>5705</v>
      </c>
      <c r="J1290" t="s">
        <v>5710</v>
      </c>
      <c r="K1290">
        <v>14084</v>
      </c>
      <c r="L1290" s="12">
        <v>41596</v>
      </c>
      <c r="M1290">
        <f>+YEAR(TListado[[#This Row],[FECHA DE COMPRA]])</f>
        <v>2013</v>
      </c>
      <c r="N1290" t="s">
        <v>5919</v>
      </c>
    </row>
    <row r="1291" spans="1:14" x14ac:dyDescent="0.3">
      <c r="A1291">
        <v>1288</v>
      </c>
      <c r="B1291">
        <v>14</v>
      </c>
      <c r="C1291" t="s">
        <v>1587</v>
      </c>
      <c r="D1291" t="s">
        <v>5808</v>
      </c>
      <c r="E1291" t="s">
        <v>3080</v>
      </c>
      <c r="F1291" t="s">
        <v>3081</v>
      </c>
      <c r="G1291" t="s">
        <v>1588</v>
      </c>
      <c r="H1291" t="s">
        <v>1589</v>
      </c>
      <c r="I1291" t="s">
        <v>1704</v>
      </c>
      <c r="J1291" t="s">
        <v>1705</v>
      </c>
      <c r="K1291">
        <v>15403</v>
      </c>
      <c r="L1291" s="12">
        <v>41822</v>
      </c>
      <c r="M1291">
        <f>+YEAR(TListado[[#This Row],[FECHA DE COMPRA]])</f>
        <v>2014</v>
      </c>
      <c r="N1291" t="s">
        <v>5919</v>
      </c>
    </row>
    <row r="1292" spans="1:14" x14ac:dyDescent="0.3">
      <c r="A1292">
        <v>1289</v>
      </c>
      <c r="B1292">
        <v>14</v>
      </c>
      <c r="C1292" t="s">
        <v>1587</v>
      </c>
      <c r="D1292" t="s">
        <v>5809</v>
      </c>
      <c r="E1292" t="s">
        <v>3082</v>
      </c>
      <c r="F1292" t="s">
        <v>3321</v>
      </c>
      <c r="G1292" t="s">
        <v>1588</v>
      </c>
      <c r="H1292" t="s">
        <v>1589</v>
      </c>
      <c r="I1292" t="s">
        <v>1704</v>
      </c>
      <c r="J1292" t="s">
        <v>1706</v>
      </c>
      <c r="K1292">
        <v>15403</v>
      </c>
      <c r="L1292" s="12">
        <v>41822</v>
      </c>
      <c r="M1292">
        <f>+YEAR(TListado[[#This Row],[FECHA DE COMPRA]])</f>
        <v>2014</v>
      </c>
      <c r="N1292" t="s">
        <v>5919</v>
      </c>
    </row>
    <row r="1293" spans="1:14" x14ac:dyDescent="0.3">
      <c r="A1293">
        <v>1290</v>
      </c>
      <c r="B1293">
        <v>14</v>
      </c>
      <c r="C1293" t="s">
        <v>1587</v>
      </c>
      <c r="D1293" t="s">
        <v>5810</v>
      </c>
      <c r="E1293" t="s">
        <v>3083</v>
      </c>
      <c r="F1293" t="s">
        <v>3084</v>
      </c>
      <c r="G1293" t="s">
        <v>1588</v>
      </c>
      <c r="H1293" t="s">
        <v>1589</v>
      </c>
      <c r="I1293" t="s">
        <v>1704</v>
      </c>
      <c r="J1293" t="s">
        <v>1707</v>
      </c>
      <c r="K1293">
        <v>15403</v>
      </c>
      <c r="L1293" s="12">
        <v>41822</v>
      </c>
      <c r="M1293">
        <f>+YEAR(TListado[[#This Row],[FECHA DE COMPRA]])</f>
        <v>2014</v>
      </c>
      <c r="N1293" t="s">
        <v>5919</v>
      </c>
    </row>
    <row r="1294" spans="1:14" x14ac:dyDescent="0.3">
      <c r="A1294">
        <v>1291</v>
      </c>
      <c r="B1294">
        <v>14</v>
      </c>
      <c r="C1294" t="s">
        <v>1587</v>
      </c>
      <c r="D1294" t="s">
        <v>5811</v>
      </c>
      <c r="E1294" t="s">
        <v>3085</v>
      </c>
      <c r="F1294" t="s">
        <v>3086</v>
      </c>
      <c r="G1294" t="s">
        <v>1588</v>
      </c>
      <c r="H1294" t="s">
        <v>1589</v>
      </c>
      <c r="I1294" t="s">
        <v>1704</v>
      </c>
      <c r="J1294" t="s">
        <v>1708</v>
      </c>
      <c r="K1294">
        <v>15403</v>
      </c>
      <c r="L1294" s="12">
        <v>41822</v>
      </c>
      <c r="M1294">
        <f>+YEAR(TListado[[#This Row],[FECHA DE COMPRA]])</f>
        <v>2014</v>
      </c>
      <c r="N1294" t="s">
        <v>5919</v>
      </c>
    </row>
    <row r="1295" spans="1:14" x14ac:dyDescent="0.3">
      <c r="A1295">
        <v>1292</v>
      </c>
      <c r="B1295">
        <v>14</v>
      </c>
      <c r="C1295" t="s">
        <v>1587</v>
      </c>
      <c r="D1295" t="s">
        <v>5812</v>
      </c>
      <c r="E1295" t="s">
        <v>3087</v>
      </c>
      <c r="F1295" t="s">
        <v>3088</v>
      </c>
      <c r="G1295" t="s">
        <v>1588</v>
      </c>
      <c r="H1295" t="s">
        <v>1589</v>
      </c>
      <c r="I1295" t="s">
        <v>1704</v>
      </c>
      <c r="J1295" t="s">
        <v>1709</v>
      </c>
      <c r="K1295">
        <v>15403</v>
      </c>
      <c r="L1295" s="12">
        <v>41822</v>
      </c>
      <c r="M1295">
        <f>+YEAR(TListado[[#This Row],[FECHA DE COMPRA]])</f>
        <v>2014</v>
      </c>
      <c r="N1295" t="s">
        <v>5919</v>
      </c>
    </row>
    <row r="1296" spans="1:14" x14ac:dyDescent="0.3">
      <c r="A1296">
        <v>1293</v>
      </c>
      <c r="B1296">
        <v>14</v>
      </c>
      <c r="C1296" t="s">
        <v>1587</v>
      </c>
      <c r="D1296" t="s">
        <v>5813</v>
      </c>
      <c r="E1296" t="s">
        <v>3089</v>
      </c>
      <c r="F1296" t="s">
        <v>3090</v>
      </c>
      <c r="G1296" t="s">
        <v>1588</v>
      </c>
      <c r="H1296" t="s">
        <v>1589</v>
      </c>
      <c r="I1296" t="s">
        <v>1704</v>
      </c>
      <c r="J1296" t="s">
        <v>1710</v>
      </c>
      <c r="K1296">
        <v>15403</v>
      </c>
      <c r="L1296" s="12">
        <v>41822</v>
      </c>
      <c r="M1296">
        <f>+YEAR(TListado[[#This Row],[FECHA DE COMPRA]])</f>
        <v>2014</v>
      </c>
      <c r="N1296" t="s">
        <v>5919</v>
      </c>
    </row>
    <row r="1297" spans="1:14" x14ac:dyDescent="0.3">
      <c r="A1297">
        <v>1294</v>
      </c>
      <c r="B1297">
        <v>14</v>
      </c>
      <c r="C1297" t="s">
        <v>1587</v>
      </c>
      <c r="D1297" t="s">
        <v>5814</v>
      </c>
      <c r="E1297" t="s">
        <v>3091</v>
      </c>
      <c r="F1297" t="s">
        <v>3092</v>
      </c>
      <c r="G1297" t="s">
        <v>1588</v>
      </c>
      <c r="H1297" t="s">
        <v>1589</v>
      </c>
      <c r="I1297" t="s">
        <v>1704</v>
      </c>
      <c r="J1297" t="s">
        <v>1711</v>
      </c>
      <c r="K1297">
        <v>15403</v>
      </c>
      <c r="L1297" s="12">
        <v>41822</v>
      </c>
      <c r="M1297">
        <f>+YEAR(TListado[[#This Row],[FECHA DE COMPRA]])</f>
        <v>2014</v>
      </c>
      <c r="N1297" t="s">
        <v>5919</v>
      </c>
    </row>
    <row r="1298" spans="1:14" x14ac:dyDescent="0.3">
      <c r="A1298">
        <v>1295</v>
      </c>
      <c r="B1298">
        <v>14</v>
      </c>
      <c r="C1298" t="s">
        <v>1587</v>
      </c>
      <c r="D1298" t="s">
        <v>5815</v>
      </c>
      <c r="E1298" t="s">
        <v>3093</v>
      </c>
      <c r="F1298" t="s">
        <v>3094</v>
      </c>
      <c r="G1298" t="s">
        <v>1588</v>
      </c>
      <c r="H1298" t="s">
        <v>1589</v>
      </c>
      <c r="I1298" t="s">
        <v>1704</v>
      </c>
      <c r="J1298" t="s">
        <v>1712</v>
      </c>
      <c r="K1298">
        <v>15403</v>
      </c>
      <c r="L1298" s="12">
        <v>41822</v>
      </c>
      <c r="M1298">
        <f>+YEAR(TListado[[#This Row],[FECHA DE COMPRA]])</f>
        <v>2014</v>
      </c>
      <c r="N1298" t="s">
        <v>5919</v>
      </c>
    </row>
    <row r="1299" spans="1:14" x14ac:dyDescent="0.3">
      <c r="A1299">
        <v>1296</v>
      </c>
      <c r="B1299">
        <v>14</v>
      </c>
      <c r="C1299" t="s">
        <v>1587</v>
      </c>
      <c r="D1299" t="s">
        <v>5816</v>
      </c>
      <c r="E1299" t="s">
        <v>3095</v>
      </c>
      <c r="F1299" t="s">
        <v>3096</v>
      </c>
      <c r="G1299" t="s">
        <v>1588</v>
      </c>
      <c r="H1299" t="s">
        <v>1589</v>
      </c>
      <c r="I1299" t="s">
        <v>1704</v>
      </c>
      <c r="J1299" t="s">
        <v>1713</v>
      </c>
      <c r="K1299">
        <v>15403</v>
      </c>
      <c r="L1299" s="12">
        <v>41822</v>
      </c>
      <c r="M1299">
        <f>+YEAR(TListado[[#This Row],[FECHA DE COMPRA]])</f>
        <v>2014</v>
      </c>
      <c r="N1299" t="s">
        <v>5919</v>
      </c>
    </row>
    <row r="1300" spans="1:14" x14ac:dyDescent="0.3">
      <c r="A1300">
        <v>1297</v>
      </c>
      <c r="B1300">
        <v>14</v>
      </c>
      <c r="C1300" t="s">
        <v>1587</v>
      </c>
      <c r="D1300" t="s">
        <v>5817</v>
      </c>
      <c r="E1300" t="s">
        <v>3097</v>
      </c>
      <c r="F1300" t="s">
        <v>3098</v>
      </c>
      <c r="G1300" t="s">
        <v>1588</v>
      </c>
      <c r="H1300" t="s">
        <v>1589</v>
      </c>
      <c r="I1300" t="s">
        <v>1704</v>
      </c>
      <c r="J1300" t="s">
        <v>1714</v>
      </c>
      <c r="K1300">
        <v>15403</v>
      </c>
      <c r="L1300" s="12">
        <v>41822</v>
      </c>
      <c r="M1300">
        <f>+YEAR(TListado[[#This Row],[FECHA DE COMPRA]])</f>
        <v>2014</v>
      </c>
      <c r="N1300" t="s">
        <v>5919</v>
      </c>
    </row>
    <row r="1301" spans="1:14" x14ac:dyDescent="0.3">
      <c r="A1301">
        <v>1298</v>
      </c>
      <c r="B1301">
        <v>14</v>
      </c>
      <c r="C1301" t="s">
        <v>1587</v>
      </c>
      <c r="D1301" t="s">
        <v>5818</v>
      </c>
      <c r="E1301" t="s">
        <v>3099</v>
      </c>
      <c r="F1301" t="s">
        <v>3100</v>
      </c>
      <c r="G1301" t="s">
        <v>1588</v>
      </c>
      <c r="H1301" t="s">
        <v>1715</v>
      </c>
      <c r="I1301" t="s">
        <v>1716</v>
      </c>
      <c r="J1301" t="s">
        <v>1717</v>
      </c>
      <c r="K1301">
        <v>14947</v>
      </c>
      <c r="L1301" s="12">
        <v>41719</v>
      </c>
      <c r="M1301">
        <f>+YEAR(TListado[[#This Row],[FECHA DE COMPRA]])</f>
        <v>2014</v>
      </c>
      <c r="N1301" t="s">
        <v>5919</v>
      </c>
    </row>
    <row r="1302" spans="1:14" x14ac:dyDescent="0.3">
      <c r="A1302">
        <v>1299</v>
      </c>
      <c r="B1302">
        <v>14</v>
      </c>
      <c r="C1302" t="s">
        <v>1587</v>
      </c>
      <c r="D1302" t="s">
        <v>5819</v>
      </c>
      <c r="E1302" t="s">
        <v>3101</v>
      </c>
      <c r="F1302" t="s">
        <v>3321</v>
      </c>
      <c r="G1302" t="s">
        <v>1588</v>
      </c>
      <c r="H1302" t="s">
        <v>1715</v>
      </c>
      <c r="I1302" t="s">
        <v>1716</v>
      </c>
      <c r="J1302" t="s">
        <v>1718</v>
      </c>
      <c r="K1302">
        <v>14947</v>
      </c>
      <c r="L1302" s="12">
        <v>41719</v>
      </c>
      <c r="M1302">
        <f>+YEAR(TListado[[#This Row],[FECHA DE COMPRA]])</f>
        <v>2014</v>
      </c>
      <c r="N1302" t="s">
        <v>5919</v>
      </c>
    </row>
    <row r="1303" spans="1:14" x14ac:dyDescent="0.3">
      <c r="A1303">
        <v>1300</v>
      </c>
      <c r="B1303">
        <v>14</v>
      </c>
      <c r="C1303" t="s">
        <v>1587</v>
      </c>
      <c r="D1303" t="s">
        <v>3482</v>
      </c>
      <c r="E1303" t="s">
        <v>3483</v>
      </c>
      <c r="F1303" t="s">
        <v>3484</v>
      </c>
      <c r="G1303" t="s">
        <v>1588</v>
      </c>
      <c r="H1303" t="s">
        <v>1715</v>
      </c>
      <c r="I1303" t="s">
        <v>1716</v>
      </c>
      <c r="J1303" t="s">
        <v>3485</v>
      </c>
      <c r="K1303">
        <v>14947</v>
      </c>
      <c r="L1303" s="12">
        <v>42136</v>
      </c>
      <c r="M1303">
        <f>+YEAR(TListado[[#This Row],[FECHA DE COMPRA]])</f>
        <v>2015</v>
      </c>
      <c r="N1303" t="s">
        <v>5919</v>
      </c>
    </row>
    <row r="1304" spans="1:14" x14ac:dyDescent="0.3">
      <c r="A1304">
        <v>1301</v>
      </c>
      <c r="B1304">
        <v>14</v>
      </c>
      <c r="C1304" t="s">
        <v>1587</v>
      </c>
      <c r="D1304" t="s">
        <v>5820</v>
      </c>
      <c r="E1304" t="s">
        <v>3102</v>
      </c>
      <c r="F1304" t="s">
        <v>3103</v>
      </c>
      <c r="G1304" t="s">
        <v>1588</v>
      </c>
      <c r="H1304" t="s">
        <v>1715</v>
      </c>
      <c r="I1304" t="s">
        <v>1716</v>
      </c>
      <c r="J1304" t="s">
        <v>1719</v>
      </c>
      <c r="K1304">
        <v>14947</v>
      </c>
      <c r="L1304" s="12">
        <v>41719</v>
      </c>
      <c r="M1304">
        <f>+YEAR(TListado[[#This Row],[FECHA DE COMPRA]])</f>
        <v>2014</v>
      </c>
      <c r="N1304" t="s">
        <v>5919</v>
      </c>
    </row>
    <row r="1305" spans="1:14" x14ac:dyDescent="0.3">
      <c r="A1305">
        <v>1302</v>
      </c>
      <c r="B1305">
        <v>14</v>
      </c>
      <c r="C1305" t="s">
        <v>1587</v>
      </c>
      <c r="D1305" t="s">
        <v>5821</v>
      </c>
      <c r="E1305" t="s">
        <v>3104</v>
      </c>
      <c r="F1305" t="s">
        <v>3105</v>
      </c>
      <c r="G1305" t="s">
        <v>1588</v>
      </c>
      <c r="H1305" t="s">
        <v>1715</v>
      </c>
      <c r="I1305" t="s">
        <v>1716</v>
      </c>
      <c r="J1305" t="s">
        <v>1720</v>
      </c>
      <c r="K1305">
        <v>14947</v>
      </c>
      <c r="L1305" s="12">
        <v>41719</v>
      </c>
      <c r="M1305">
        <f>+YEAR(TListado[[#This Row],[FECHA DE COMPRA]])</f>
        <v>2014</v>
      </c>
      <c r="N1305" t="s">
        <v>5919</v>
      </c>
    </row>
    <row r="1306" spans="1:14" x14ac:dyDescent="0.3">
      <c r="A1306">
        <v>1303</v>
      </c>
      <c r="B1306">
        <v>14</v>
      </c>
      <c r="C1306" t="s">
        <v>1587</v>
      </c>
      <c r="D1306" t="s">
        <v>5822</v>
      </c>
      <c r="E1306" t="s">
        <v>3106</v>
      </c>
      <c r="F1306" t="s">
        <v>3107</v>
      </c>
      <c r="G1306" t="s">
        <v>1588</v>
      </c>
      <c r="H1306" t="s">
        <v>1715</v>
      </c>
      <c r="I1306" t="s">
        <v>1716</v>
      </c>
      <c r="J1306" t="s">
        <v>1721</v>
      </c>
      <c r="K1306">
        <v>14947</v>
      </c>
      <c r="L1306" s="12">
        <v>41719</v>
      </c>
      <c r="M1306">
        <f>+YEAR(TListado[[#This Row],[FECHA DE COMPRA]])</f>
        <v>2014</v>
      </c>
      <c r="N1306" t="s">
        <v>5919</v>
      </c>
    </row>
    <row r="1307" spans="1:14" x14ac:dyDescent="0.3">
      <c r="A1307">
        <v>1304</v>
      </c>
      <c r="B1307">
        <v>14</v>
      </c>
      <c r="C1307" t="s">
        <v>1587</v>
      </c>
      <c r="D1307" t="s">
        <v>5823</v>
      </c>
      <c r="E1307" t="s">
        <v>3108</v>
      </c>
      <c r="F1307" t="s">
        <v>3109</v>
      </c>
      <c r="G1307" t="s">
        <v>1588</v>
      </c>
      <c r="H1307" t="s">
        <v>1715</v>
      </c>
      <c r="I1307" t="s">
        <v>1716</v>
      </c>
      <c r="J1307" t="s">
        <v>1722</v>
      </c>
      <c r="K1307">
        <v>14947</v>
      </c>
      <c r="L1307" s="12">
        <v>41719</v>
      </c>
      <c r="M1307">
        <f>+YEAR(TListado[[#This Row],[FECHA DE COMPRA]])</f>
        <v>2014</v>
      </c>
      <c r="N1307" t="s">
        <v>5919</v>
      </c>
    </row>
    <row r="1308" spans="1:14" x14ac:dyDescent="0.3">
      <c r="A1308">
        <v>1305</v>
      </c>
      <c r="B1308">
        <v>14</v>
      </c>
      <c r="C1308" t="s">
        <v>1587</v>
      </c>
      <c r="D1308" t="s">
        <v>5824</v>
      </c>
      <c r="E1308" t="s">
        <v>3110</v>
      </c>
      <c r="F1308" t="s">
        <v>3111</v>
      </c>
      <c r="G1308" t="s">
        <v>1588</v>
      </c>
      <c r="H1308" t="s">
        <v>1715</v>
      </c>
      <c r="I1308" t="s">
        <v>1716</v>
      </c>
      <c r="J1308" t="s">
        <v>1723</v>
      </c>
      <c r="K1308">
        <v>14947</v>
      </c>
      <c r="L1308" s="12">
        <v>41719</v>
      </c>
      <c r="M1308">
        <f>+YEAR(TListado[[#This Row],[FECHA DE COMPRA]])</f>
        <v>2014</v>
      </c>
      <c r="N1308" t="s">
        <v>5919</v>
      </c>
    </row>
    <row r="1309" spans="1:14" x14ac:dyDescent="0.3">
      <c r="A1309">
        <v>1306</v>
      </c>
      <c r="B1309">
        <v>14</v>
      </c>
      <c r="C1309" t="s">
        <v>1587</v>
      </c>
      <c r="D1309" t="s">
        <v>5825</v>
      </c>
      <c r="E1309" t="s">
        <v>3112</v>
      </c>
      <c r="F1309" t="s">
        <v>3113</v>
      </c>
      <c r="G1309" t="s">
        <v>1588</v>
      </c>
      <c r="H1309" t="s">
        <v>1715</v>
      </c>
      <c r="I1309" t="s">
        <v>1716</v>
      </c>
      <c r="J1309" t="s">
        <v>1724</v>
      </c>
      <c r="K1309">
        <v>14947</v>
      </c>
      <c r="L1309" s="12">
        <v>41719</v>
      </c>
      <c r="M1309">
        <f>+YEAR(TListado[[#This Row],[FECHA DE COMPRA]])</f>
        <v>2014</v>
      </c>
      <c r="N1309" t="s">
        <v>5919</v>
      </c>
    </row>
    <row r="1310" spans="1:14" x14ac:dyDescent="0.3">
      <c r="A1310">
        <v>1307</v>
      </c>
      <c r="B1310">
        <v>14</v>
      </c>
      <c r="C1310" t="s">
        <v>1587</v>
      </c>
      <c r="D1310" t="s">
        <v>5826</v>
      </c>
      <c r="E1310" t="s">
        <v>3114</v>
      </c>
      <c r="F1310" t="s">
        <v>3115</v>
      </c>
      <c r="G1310" t="s">
        <v>1588</v>
      </c>
      <c r="H1310" t="s">
        <v>1715</v>
      </c>
      <c r="I1310" t="s">
        <v>1716</v>
      </c>
      <c r="J1310" t="s">
        <v>1725</v>
      </c>
      <c r="K1310">
        <v>14947</v>
      </c>
      <c r="L1310" s="12">
        <v>41719</v>
      </c>
      <c r="M1310">
        <f>+YEAR(TListado[[#This Row],[FECHA DE COMPRA]])</f>
        <v>2014</v>
      </c>
      <c r="N1310" t="s">
        <v>5919</v>
      </c>
    </row>
    <row r="1311" spans="1:14" x14ac:dyDescent="0.3">
      <c r="A1311">
        <v>1308</v>
      </c>
      <c r="B1311">
        <v>14</v>
      </c>
      <c r="C1311" t="s">
        <v>1587</v>
      </c>
      <c r="D1311" t="s">
        <v>3478</v>
      </c>
      <c r="E1311" t="s">
        <v>3479</v>
      </c>
      <c r="F1311" t="s">
        <v>3480</v>
      </c>
      <c r="G1311" t="s">
        <v>1588</v>
      </c>
      <c r="H1311" t="s">
        <v>1715</v>
      </c>
      <c r="I1311" t="s">
        <v>1716</v>
      </c>
      <c r="J1311" t="s">
        <v>3481</v>
      </c>
      <c r="K1311">
        <v>14947</v>
      </c>
      <c r="L1311" s="12">
        <v>42136</v>
      </c>
      <c r="M1311">
        <f>+YEAR(TListado[[#This Row],[FECHA DE COMPRA]])</f>
        <v>2015</v>
      </c>
      <c r="N1311" t="s">
        <v>5919</v>
      </c>
    </row>
    <row r="1312" spans="1:14" x14ac:dyDescent="0.3">
      <c r="A1312">
        <v>1309</v>
      </c>
      <c r="B1312">
        <v>14</v>
      </c>
      <c r="C1312" t="s">
        <v>1587</v>
      </c>
      <c r="D1312" t="s">
        <v>5827</v>
      </c>
      <c r="E1312" t="s">
        <v>3116</v>
      </c>
      <c r="F1312" t="s">
        <v>3117</v>
      </c>
      <c r="G1312" t="s">
        <v>1588</v>
      </c>
      <c r="H1312" t="s">
        <v>1715</v>
      </c>
      <c r="I1312" t="s">
        <v>1716</v>
      </c>
      <c r="J1312" t="s">
        <v>1726</v>
      </c>
      <c r="K1312">
        <v>14947</v>
      </c>
      <c r="L1312" s="12">
        <v>41719</v>
      </c>
      <c r="M1312">
        <f>+YEAR(TListado[[#This Row],[FECHA DE COMPRA]])</f>
        <v>2014</v>
      </c>
      <c r="N1312" t="s">
        <v>5919</v>
      </c>
    </row>
    <row r="1313" spans="1:14" x14ac:dyDescent="0.3">
      <c r="A1313">
        <v>1310</v>
      </c>
      <c r="B1313">
        <v>14</v>
      </c>
      <c r="C1313" t="s">
        <v>1587</v>
      </c>
      <c r="D1313" t="s">
        <v>3497</v>
      </c>
      <c r="E1313" t="s">
        <v>3498</v>
      </c>
      <c r="F1313" t="s">
        <v>3321</v>
      </c>
      <c r="G1313" t="s">
        <v>1588</v>
      </c>
      <c r="H1313" t="s">
        <v>1715</v>
      </c>
      <c r="I1313" t="s">
        <v>1716</v>
      </c>
      <c r="J1313" t="s">
        <v>3499</v>
      </c>
      <c r="K1313">
        <v>12966</v>
      </c>
      <c r="L1313" s="12">
        <v>41526</v>
      </c>
      <c r="M1313">
        <f>+YEAR(TListado[[#This Row],[FECHA DE COMPRA]])</f>
        <v>2013</v>
      </c>
      <c r="N1313" t="s">
        <v>5919</v>
      </c>
    </row>
    <row r="1314" spans="1:14" x14ac:dyDescent="0.3">
      <c r="A1314">
        <v>1311</v>
      </c>
      <c r="B1314">
        <v>14</v>
      </c>
      <c r="C1314" t="s">
        <v>1587</v>
      </c>
      <c r="D1314" t="s">
        <v>3633</v>
      </c>
      <c r="E1314" t="s">
        <v>3634</v>
      </c>
      <c r="F1314" t="s">
        <v>3321</v>
      </c>
      <c r="G1314" t="s">
        <v>1588</v>
      </c>
      <c r="H1314" t="s">
        <v>1715</v>
      </c>
      <c r="I1314" t="s">
        <v>1716</v>
      </c>
      <c r="J1314" t="s">
        <v>3635</v>
      </c>
      <c r="K1314">
        <v>12966</v>
      </c>
      <c r="L1314" s="12">
        <v>41526</v>
      </c>
      <c r="M1314">
        <f>+YEAR(TListado[[#This Row],[FECHA DE COMPRA]])</f>
        <v>2013</v>
      </c>
      <c r="N1314" t="s">
        <v>5919</v>
      </c>
    </row>
    <row r="1315" spans="1:14" x14ac:dyDescent="0.3">
      <c r="A1315">
        <v>1312</v>
      </c>
      <c r="B1315">
        <v>14</v>
      </c>
      <c r="C1315" t="s">
        <v>1587</v>
      </c>
      <c r="D1315" t="s">
        <v>3376</v>
      </c>
      <c r="E1315" t="s">
        <v>3377</v>
      </c>
      <c r="F1315" t="s">
        <v>3378</v>
      </c>
      <c r="G1315" t="s">
        <v>1588</v>
      </c>
      <c r="H1315" t="s">
        <v>1715</v>
      </c>
      <c r="I1315" t="s">
        <v>1716</v>
      </c>
      <c r="J1315" t="s">
        <v>3379</v>
      </c>
      <c r="K1315">
        <v>12966</v>
      </c>
      <c r="L1315" s="12">
        <v>41526</v>
      </c>
      <c r="M1315">
        <f>+YEAR(TListado[[#This Row],[FECHA DE COMPRA]])</f>
        <v>2013</v>
      </c>
      <c r="N1315" t="s">
        <v>5919</v>
      </c>
    </row>
    <row r="1316" spans="1:14" x14ac:dyDescent="0.3">
      <c r="A1316">
        <v>1313</v>
      </c>
      <c r="B1316">
        <v>14</v>
      </c>
      <c r="C1316" t="s">
        <v>1587</v>
      </c>
      <c r="D1316" t="s">
        <v>3500</v>
      </c>
      <c r="E1316" t="s">
        <v>3501</v>
      </c>
      <c r="F1316" t="s">
        <v>3321</v>
      </c>
      <c r="G1316" t="s">
        <v>1588</v>
      </c>
      <c r="H1316" t="s">
        <v>1715</v>
      </c>
      <c r="I1316" t="s">
        <v>1716</v>
      </c>
      <c r="J1316" t="s">
        <v>3502</v>
      </c>
      <c r="K1316">
        <v>12966</v>
      </c>
      <c r="L1316" s="12">
        <v>41526</v>
      </c>
      <c r="M1316">
        <f>+YEAR(TListado[[#This Row],[FECHA DE COMPRA]])</f>
        <v>2013</v>
      </c>
      <c r="N1316" t="s">
        <v>5919</v>
      </c>
    </row>
    <row r="1317" spans="1:14" x14ac:dyDescent="0.3">
      <c r="A1317">
        <v>1314</v>
      </c>
      <c r="B1317">
        <v>14</v>
      </c>
      <c r="C1317" t="s">
        <v>1587</v>
      </c>
      <c r="D1317" t="s">
        <v>3503</v>
      </c>
      <c r="E1317" t="s">
        <v>3504</v>
      </c>
      <c r="F1317" t="s">
        <v>3505</v>
      </c>
      <c r="G1317" t="s">
        <v>1588</v>
      </c>
      <c r="H1317" t="s">
        <v>1715</v>
      </c>
      <c r="I1317" t="s">
        <v>1716</v>
      </c>
      <c r="J1317" t="s">
        <v>3506</v>
      </c>
      <c r="K1317">
        <v>12966</v>
      </c>
      <c r="L1317" s="12">
        <v>41526</v>
      </c>
      <c r="M1317">
        <f>+YEAR(TListado[[#This Row],[FECHA DE COMPRA]])</f>
        <v>2013</v>
      </c>
      <c r="N1317" t="s">
        <v>5919</v>
      </c>
    </row>
    <row r="1318" spans="1:14" x14ac:dyDescent="0.3">
      <c r="A1318">
        <v>1315</v>
      </c>
      <c r="B1318">
        <v>14</v>
      </c>
      <c r="C1318" t="s">
        <v>1587</v>
      </c>
      <c r="D1318" t="s">
        <v>3526</v>
      </c>
      <c r="E1318" t="s">
        <v>3527</v>
      </c>
      <c r="F1318" t="s">
        <v>3528</v>
      </c>
      <c r="G1318" t="s">
        <v>1588</v>
      </c>
      <c r="H1318" t="s">
        <v>1715</v>
      </c>
      <c r="I1318" t="s">
        <v>1716</v>
      </c>
      <c r="J1318" t="s">
        <v>3529</v>
      </c>
      <c r="K1318">
        <v>12966</v>
      </c>
      <c r="L1318" s="12">
        <v>41526</v>
      </c>
      <c r="M1318">
        <f>+YEAR(TListado[[#This Row],[FECHA DE COMPRA]])</f>
        <v>2013</v>
      </c>
      <c r="N1318" t="s">
        <v>5919</v>
      </c>
    </row>
    <row r="1319" spans="1:14" x14ac:dyDescent="0.3">
      <c r="A1319">
        <v>1316</v>
      </c>
      <c r="B1319">
        <v>14</v>
      </c>
      <c r="C1319" t="s">
        <v>1587</v>
      </c>
      <c r="D1319" t="s">
        <v>3369</v>
      </c>
      <c r="E1319" t="s">
        <v>3370</v>
      </c>
      <c r="F1319" t="s">
        <v>3371</v>
      </c>
      <c r="G1319" t="s">
        <v>1588</v>
      </c>
      <c r="H1319" t="s">
        <v>1715</v>
      </c>
      <c r="I1319" t="s">
        <v>1716</v>
      </c>
      <c r="J1319" t="s">
        <v>3372</v>
      </c>
      <c r="K1319">
        <v>12966</v>
      </c>
      <c r="L1319" s="12">
        <v>41526</v>
      </c>
      <c r="M1319">
        <f>+YEAR(TListado[[#This Row],[FECHA DE COMPRA]])</f>
        <v>2013</v>
      </c>
      <c r="N1319" t="s">
        <v>5919</v>
      </c>
    </row>
    <row r="1320" spans="1:14" x14ac:dyDescent="0.3">
      <c r="A1320">
        <v>1317</v>
      </c>
      <c r="B1320">
        <v>14</v>
      </c>
      <c r="C1320" t="s">
        <v>1587</v>
      </c>
      <c r="D1320" t="s">
        <v>3629</v>
      </c>
      <c r="E1320" t="s">
        <v>3630</v>
      </c>
      <c r="F1320" t="s">
        <v>3631</v>
      </c>
      <c r="G1320" t="s">
        <v>1588</v>
      </c>
      <c r="H1320" t="s">
        <v>1715</v>
      </c>
      <c r="I1320" t="s">
        <v>1716</v>
      </c>
      <c r="J1320" t="s">
        <v>3632</v>
      </c>
      <c r="K1320">
        <v>12966</v>
      </c>
      <c r="L1320" s="12">
        <v>41526</v>
      </c>
      <c r="M1320">
        <f>+YEAR(TListado[[#This Row],[FECHA DE COMPRA]])</f>
        <v>2013</v>
      </c>
      <c r="N1320" t="s">
        <v>5919</v>
      </c>
    </row>
    <row r="1321" spans="1:14" x14ac:dyDescent="0.3">
      <c r="A1321">
        <v>1318</v>
      </c>
      <c r="B1321">
        <v>14</v>
      </c>
      <c r="C1321" t="s">
        <v>1587</v>
      </c>
      <c r="D1321" t="s">
        <v>3523</v>
      </c>
      <c r="E1321" t="s">
        <v>3524</v>
      </c>
      <c r="F1321" t="s">
        <v>3321</v>
      </c>
      <c r="G1321" t="s">
        <v>1588</v>
      </c>
      <c r="H1321" t="s">
        <v>1715</v>
      </c>
      <c r="I1321" t="s">
        <v>1716</v>
      </c>
      <c r="J1321" t="s">
        <v>3525</v>
      </c>
      <c r="K1321">
        <v>12966</v>
      </c>
      <c r="L1321" s="12">
        <v>41526</v>
      </c>
      <c r="M1321">
        <f>+YEAR(TListado[[#This Row],[FECHA DE COMPRA]])</f>
        <v>2013</v>
      </c>
      <c r="N1321" t="s">
        <v>5919</v>
      </c>
    </row>
    <row r="1322" spans="1:14" x14ac:dyDescent="0.3">
      <c r="A1322">
        <v>1319</v>
      </c>
      <c r="B1322">
        <v>14</v>
      </c>
      <c r="C1322" t="s">
        <v>1587</v>
      </c>
      <c r="D1322" t="s">
        <v>3507</v>
      </c>
      <c r="E1322" t="s">
        <v>3508</v>
      </c>
      <c r="F1322" t="s">
        <v>3509</v>
      </c>
      <c r="G1322" t="s">
        <v>1588</v>
      </c>
      <c r="H1322" t="s">
        <v>1715</v>
      </c>
      <c r="I1322" t="s">
        <v>1716</v>
      </c>
      <c r="J1322" t="s">
        <v>3510</v>
      </c>
      <c r="K1322">
        <v>12966</v>
      </c>
      <c r="L1322" s="12">
        <v>41526</v>
      </c>
      <c r="M1322">
        <f>+YEAR(TListado[[#This Row],[FECHA DE COMPRA]])</f>
        <v>2013</v>
      </c>
      <c r="N1322" t="s">
        <v>5919</v>
      </c>
    </row>
    <row r="1323" spans="1:14" x14ac:dyDescent="0.3">
      <c r="A1323">
        <v>1320</v>
      </c>
      <c r="B1323">
        <v>14</v>
      </c>
      <c r="C1323" t="s">
        <v>1587</v>
      </c>
      <c r="D1323" t="s">
        <v>3515</v>
      </c>
      <c r="E1323" t="s">
        <v>3516</v>
      </c>
      <c r="F1323" t="s">
        <v>3517</v>
      </c>
      <c r="G1323" t="s">
        <v>1588</v>
      </c>
      <c r="H1323" t="s">
        <v>1715</v>
      </c>
      <c r="I1323" t="s">
        <v>1716</v>
      </c>
      <c r="J1323" t="s">
        <v>3518</v>
      </c>
      <c r="K1323">
        <v>12966</v>
      </c>
      <c r="L1323" s="12">
        <v>41526</v>
      </c>
      <c r="M1323">
        <f>+YEAR(TListado[[#This Row],[FECHA DE COMPRA]])</f>
        <v>2013</v>
      </c>
      <c r="N1323" t="s">
        <v>5919</v>
      </c>
    </row>
    <row r="1324" spans="1:14" x14ac:dyDescent="0.3">
      <c r="A1324">
        <v>1321</v>
      </c>
      <c r="B1324">
        <v>14</v>
      </c>
      <c r="C1324" t="s">
        <v>1587</v>
      </c>
      <c r="D1324" t="s">
        <v>3365</v>
      </c>
      <c r="E1324" t="s">
        <v>3366</v>
      </c>
      <c r="F1324" t="s">
        <v>3367</v>
      </c>
      <c r="G1324" t="s">
        <v>1588</v>
      </c>
      <c r="H1324" t="s">
        <v>1715</v>
      </c>
      <c r="I1324" t="s">
        <v>1716</v>
      </c>
      <c r="J1324" t="s">
        <v>3368</v>
      </c>
      <c r="K1324">
        <v>12966</v>
      </c>
      <c r="L1324" s="12">
        <v>41526</v>
      </c>
      <c r="M1324">
        <f>+YEAR(TListado[[#This Row],[FECHA DE COMPRA]])</f>
        <v>2013</v>
      </c>
      <c r="N1324" t="s">
        <v>5919</v>
      </c>
    </row>
    <row r="1325" spans="1:14" x14ac:dyDescent="0.3">
      <c r="A1325">
        <v>1322</v>
      </c>
      <c r="B1325">
        <v>14</v>
      </c>
      <c r="C1325" t="s">
        <v>1587</v>
      </c>
      <c r="D1325" t="s">
        <v>3373</v>
      </c>
      <c r="E1325" t="s">
        <v>3374</v>
      </c>
      <c r="F1325" t="s">
        <v>3321</v>
      </c>
      <c r="G1325" t="s">
        <v>1588</v>
      </c>
      <c r="H1325" t="s">
        <v>1715</v>
      </c>
      <c r="I1325" t="s">
        <v>1716</v>
      </c>
      <c r="J1325" t="s">
        <v>3375</v>
      </c>
      <c r="K1325">
        <v>12966</v>
      </c>
      <c r="L1325" s="12">
        <v>41526</v>
      </c>
      <c r="M1325">
        <f>+YEAR(TListado[[#This Row],[FECHA DE COMPRA]])</f>
        <v>2013</v>
      </c>
      <c r="N1325" t="s">
        <v>5919</v>
      </c>
    </row>
    <row r="1326" spans="1:14" x14ac:dyDescent="0.3">
      <c r="A1326">
        <v>1323</v>
      </c>
      <c r="B1326">
        <v>14</v>
      </c>
      <c r="C1326" t="s">
        <v>1587</v>
      </c>
      <c r="D1326" t="s">
        <v>4467</v>
      </c>
      <c r="E1326" t="s">
        <v>4468</v>
      </c>
      <c r="F1326" t="s">
        <v>4469</v>
      </c>
      <c r="G1326" t="s">
        <v>1588</v>
      </c>
      <c r="H1326" t="s">
        <v>1589</v>
      </c>
      <c r="I1326" t="s">
        <v>3531</v>
      </c>
      <c r="J1326" t="s">
        <v>4470</v>
      </c>
      <c r="K1326">
        <v>9609</v>
      </c>
      <c r="L1326" s="12">
        <v>40744</v>
      </c>
      <c r="M1326">
        <f>+YEAR(TListado[[#This Row],[FECHA DE COMPRA]])</f>
        <v>2011</v>
      </c>
      <c r="N1326" t="s">
        <v>5919</v>
      </c>
    </row>
    <row r="1327" spans="1:14" x14ac:dyDescent="0.3">
      <c r="A1327">
        <v>1324</v>
      </c>
      <c r="B1327">
        <v>14</v>
      </c>
      <c r="C1327" t="s">
        <v>1587</v>
      </c>
      <c r="D1327" t="s">
        <v>4920</v>
      </c>
      <c r="E1327" t="s">
        <v>4921</v>
      </c>
      <c r="F1327" t="s">
        <v>4922</v>
      </c>
      <c r="G1327" t="s">
        <v>1588</v>
      </c>
      <c r="H1327" t="s">
        <v>1589</v>
      </c>
      <c r="I1327" t="s">
        <v>3531</v>
      </c>
      <c r="J1327" t="s">
        <v>4923</v>
      </c>
      <c r="K1327">
        <v>9609</v>
      </c>
      <c r="L1327" s="12">
        <v>40744</v>
      </c>
      <c r="M1327">
        <f>+YEAR(TListado[[#This Row],[FECHA DE COMPRA]])</f>
        <v>2011</v>
      </c>
      <c r="N1327" t="s">
        <v>5919</v>
      </c>
    </row>
    <row r="1328" spans="1:14" x14ac:dyDescent="0.3">
      <c r="A1328">
        <v>1325</v>
      </c>
      <c r="B1328">
        <v>14</v>
      </c>
      <c r="C1328" t="s">
        <v>1587</v>
      </c>
      <c r="D1328" t="s">
        <v>4490</v>
      </c>
      <c r="E1328" t="s">
        <v>4491</v>
      </c>
      <c r="F1328" t="s">
        <v>4492</v>
      </c>
      <c r="G1328" t="s">
        <v>1588</v>
      </c>
      <c r="H1328" t="s">
        <v>1589</v>
      </c>
      <c r="I1328" t="s">
        <v>3531</v>
      </c>
      <c r="J1328" t="s">
        <v>4493</v>
      </c>
      <c r="K1328">
        <v>9609</v>
      </c>
      <c r="L1328" s="12">
        <v>40744</v>
      </c>
      <c r="M1328">
        <f>+YEAR(TListado[[#This Row],[FECHA DE COMPRA]])</f>
        <v>2011</v>
      </c>
      <c r="N1328" t="s">
        <v>5919</v>
      </c>
    </row>
    <row r="1329" spans="1:14" x14ac:dyDescent="0.3">
      <c r="A1329">
        <v>1326</v>
      </c>
      <c r="B1329">
        <v>14</v>
      </c>
      <c r="C1329" t="s">
        <v>1587</v>
      </c>
      <c r="D1329" t="s">
        <v>5104</v>
      </c>
      <c r="E1329" t="s">
        <v>5105</v>
      </c>
      <c r="F1329" t="s">
        <v>5106</v>
      </c>
      <c r="G1329" t="s">
        <v>1588</v>
      </c>
      <c r="H1329" t="s">
        <v>1589</v>
      </c>
      <c r="I1329" t="s">
        <v>3531</v>
      </c>
      <c r="J1329" t="s">
        <v>5107</v>
      </c>
      <c r="K1329">
        <v>9609</v>
      </c>
      <c r="L1329" s="12">
        <v>40744</v>
      </c>
      <c r="M1329">
        <f>+YEAR(TListado[[#This Row],[FECHA DE COMPRA]])</f>
        <v>2011</v>
      </c>
      <c r="N1329" t="s">
        <v>5919</v>
      </c>
    </row>
    <row r="1330" spans="1:14" x14ac:dyDescent="0.3">
      <c r="A1330">
        <v>1327</v>
      </c>
      <c r="B1330">
        <v>14</v>
      </c>
      <c r="C1330" t="s">
        <v>1587</v>
      </c>
      <c r="D1330" t="s">
        <v>3758</v>
      </c>
      <c r="E1330" t="s">
        <v>3759</v>
      </c>
      <c r="F1330" t="s">
        <v>3760</v>
      </c>
      <c r="G1330" t="s">
        <v>1588</v>
      </c>
      <c r="H1330" t="s">
        <v>1589</v>
      </c>
      <c r="I1330" t="s">
        <v>3531</v>
      </c>
      <c r="J1330" t="s">
        <v>3761</v>
      </c>
      <c r="K1330">
        <v>12556</v>
      </c>
      <c r="L1330" s="12">
        <v>41144</v>
      </c>
      <c r="M1330">
        <f>+YEAR(TListado[[#This Row],[FECHA DE COMPRA]])</f>
        <v>2012</v>
      </c>
      <c r="N1330" t="s">
        <v>5919</v>
      </c>
    </row>
    <row r="1331" spans="1:14" x14ac:dyDescent="0.3">
      <c r="A1331">
        <v>1328</v>
      </c>
      <c r="B1331">
        <v>14</v>
      </c>
      <c r="C1331" t="s">
        <v>1587</v>
      </c>
      <c r="D1331" t="s">
        <v>4029</v>
      </c>
      <c r="E1331" t="s">
        <v>4030</v>
      </c>
      <c r="F1331" t="s">
        <v>4031</v>
      </c>
      <c r="G1331" t="s">
        <v>1588</v>
      </c>
      <c r="H1331" t="s">
        <v>1589</v>
      </c>
      <c r="I1331" t="s">
        <v>3531</v>
      </c>
      <c r="J1331" t="s">
        <v>4032</v>
      </c>
      <c r="K1331">
        <v>9609</v>
      </c>
      <c r="L1331" s="12">
        <v>40744</v>
      </c>
      <c r="M1331">
        <f>+YEAR(TListado[[#This Row],[FECHA DE COMPRA]])</f>
        <v>2011</v>
      </c>
      <c r="N1331" t="s">
        <v>5919</v>
      </c>
    </row>
    <row r="1332" spans="1:14" x14ac:dyDescent="0.3">
      <c r="A1332">
        <v>1329</v>
      </c>
      <c r="B1332">
        <v>14</v>
      </c>
      <c r="C1332" t="s">
        <v>1587</v>
      </c>
      <c r="D1332" t="s">
        <v>4525</v>
      </c>
      <c r="E1332" t="s">
        <v>4526</v>
      </c>
      <c r="F1332" t="s">
        <v>4527</v>
      </c>
      <c r="G1332" t="s">
        <v>1588</v>
      </c>
      <c r="H1332" t="s">
        <v>1589</v>
      </c>
      <c r="I1332" t="s">
        <v>3531</v>
      </c>
      <c r="J1332" t="s">
        <v>4528</v>
      </c>
      <c r="K1332">
        <v>9609</v>
      </c>
      <c r="L1332" s="12">
        <v>40744</v>
      </c>
      <c r="M1332">
        <f>+YEAR(TListado[[#This Row],[FECHA DE COMPRA]])</f>
        <v>2011</v>
      </c>
      <c r="N1332" t="s">
        <v>5919</v>
      </c>
    </row>
    <row r="1333" spans="1:14" x14ac:dyDescent="0.3">
      <c r="A1333">
        <v>1330</v>
      </c>
      <c r="B1333">
        <v>14</v>
      </c>
      <c r="C1333" t="s">
        <v>1587</v>
      </c>
      <c r="D1333" t="s">
        <v>5180</v>
      </c>
      <c r="E1333" t="s">
        <v>5181</v>
      </c>
      <c r="F1333" t="s">
        <v>5182</v>
      </c>
      <c r="G1333" t="s">
        <v>1588</v>
      </c>
      <c r="H1333" t="s">
        <v>1589</v>
      </c>
      <c r="I1333" t="s">
        <v>3531</v>
      </c>
      <c r="J1333" t="s">
        <v>5183</v>
      </c>
      <c r="K1333">
        <v>9609</v>
      </c>
      <c r="L1333" s="12">
        <v>40744</v>
      </c>
      <c r="M1333">
        <f>+YEAR(TListado[[#This Row],[FECHA DE COMPRA]])</f>
        <v>2011</v>
      </c>
      <c r="N1333" t="s">
        <v>5919</v>
      </c>
    </row>
    <row r="1334" spans="1:14" x14ac:dyDescent="0.3">
      <c r="A1334">
        <v>1331</v>
      </c>
      <c r="B1334">
        <v>14</v>
      </c>
      <c r="C1334" t="s">
        <v>1587</v>
      </c>
      <c r="D1334" t="s">
        <v>4409</v>
      </c>
      <c r="E1334" t="s">
        <v>4410</v>
      </c>
      <c r="F1334" t="s">
        <v>4411</v>
      </c>
      <c r="G1334" t="s">
        <v>1588</v>
      </c>
      <c r="H1334" t="s">
        <v>1589</v>
      </c>
      <c r="I1334" t="s">
        <v>3531</v>
      </c>
      <c r="J1334" t="s">
        <v>4412</v>
      </c>
      <c r="K1334">
        <v>9609</v>
      </c>
      <c r="L1334" s="12">
        <v>40744</v>
      </c>
      <c r="M1334">
        <f>+YEAR(TListado[[#This Row],[FECHA DE COMPRA]])</f>
        <v>2011</v>
      </c>
      <c r="N1334" t="s">
        <v>5919</v>
      </c>
    </row>
    <row r="1335" spans="1:14" x14ac:dyDescent="0.3">
      <c r="A1335">
        <v>1332</v>
      </c>
      <c r="B1335">
        <v>14</v>
      </c>
      <c r="C1335" t="s">
        <v>1587</v>
      </c>
      <c r="D1335" t="s">
        <v>4064</v>
      </c>
      <c r="E1335" t="s">
        <v>4065</v>
      </c>
      <c r="F1335" t="s">
        <v>4066</v>
      </c>
      <c r="G1335" t="s">
        <v>1588</v>
      </c>
      <c r="H1335" t="s">
        <v>1589</v>
      </c>
      <c r="I1335" t="s">
        <v>3531</v>
      </c>
      <c r="J1335" t="s">
        <v>4067</v>
      </c>
      <c r="K1335">
        <v>9609</v>
      </c>
      <c r="L1335" s="12">
        <v>40744</v>
      </c>
      <c r="M1335">
        <f>+YEAR(TListado[[#This Row],[FECHA DE COMPRA]])</f>
        <v>2011</v>
      </c>
      <c r="N1335" t="s">
        <v>5919</v>
      </c>
    </row>
    <row r="1336" spans="1:14" x14ac:dyDescent="0.3">
      <c r="A1336">
        <v>1333</v>
      </c>
      <c r="B1336">
        <v>14</v>
      </c>
      <c r="C1336" t="s">
        <v>1587</v>
      </c>
      <c r="D1336" t="s">
        <v>5133</v>
      </c>
      <c r="E1336" t="s">
        <v>5134</v>
      </c>
      <c r="F1336" t="s">
        <v>5135</v>
      </c>
      <c r="G1336" t="s">
        <v>1588</v>
      </c>
      <c r="H1336" t="s">
        <v>1589</v>
      </c>
      <c r="I1336" t="s">
        <v>3531</v>
      </c>
      <c r="J1336" t="s">
        <v>5136</v>
      </c>
      <c r="K1336">
        <v>9609</v>
      </c>
      <c r="L1336" s="12">
        <v>40744</v>
      </c>
      <c r="M1336">
        <f>+YEAR(TListado[[#This Row],[FECHA DE COMPRA]])</f>
        <v>2011</v>
      </c>
      <c r="N1336" t="s">
        <v>5919</v>
      </c>
    </row>
    <row r="1337" spans="1:14" x14ac:dyDescent="0.3">
      <c r="A1337">
        <v>1334</v>
      </c>
      <c r="B1337">
        <v>14</v>
      </c>
      <c r="C1337" t="s">
        <v>1587</v>
      </c>
      <c r="D1337" t="s">
        <v>3770</v>
      </c>
      <c r="E1337" t="s">
        <v>3771</v>
      </c>
      <c r="F1337" t="s">
        <v>3772</v>
      </c>
      <c r="G1337" t="s">
        <v>1588</v>
      </c>
      <c r="H1337" t="s">
        <v>1589</v>
      </c>
      <c r="I1337" t="s">
        <v>3531</v>
      </c>
      <c r="J1337" t="s">
        <v>3773</v>
      </c>
      <c r="K1337">
        <v>12556</v>
      </c>
      <c r="L1337" s="12">
        <v>41144</v>
      </c>
      <c r="M1337">
        <f>+YEAR(TListado[[#This Row],[FECHA DE COMPRA]])</f>
        <v>2012</v>
      </c>
      <c r="N1337" t="s">
        <v>5919</v>
      </c>
    </row>
    <row r="1338" spans="1:14" x14ac:dyDescent="0.3">
      <c r="A1338">
        <v>1335</v>
      </c>
      <c r="B1338">
        <v>14</v>
      </c>
      <c r="C1338" t="s">
        <v>1587</v>
      </c>
      <c r="D1338" t="s">
        <v>5252</v>
      </c>
      <c r="E1338" t="s">
        <v>5253</v>
      </c>
      <c r="F1338" t="s">
        <v>5254</v>
      </c>
      <c r="G1338" t="s">
        <v>1588</v>
      </c>
      <c r="H1338" t="s">
        <v>1589</v>
      </c>
      <c r="I1338" t="s">
        <v>3531</v>
      </c>
      <c r="J1338" t="s">
        <v>5255</v>
      </c>
      <c r="K1338">
        <v>9609</v>
      </c>
      <c r="L1338" s="12">
        <v>40744</v>
      </c>
      <c r="M1338">
        <f>+YEAR(TListado[[#This Row],[FECHA DE COMPRA]])</f>
        <v>2011</v>
      </c>
      <c r="N1338" t="s">
        <v>5919</v>
      </c>
    </row>
    <row r="1339" spans="1:14" x14ac:dyDescent="0.3">
      <c r="A1339">
        <v>1336</v>
      </c>
      <c r="B1339">
        <v>14</v>
      </c>
      <c r="C1339" t="s">
        <v>1587</v>
      </c>
      <c r="D1339" t="s">
        <v>3882</v>
      </c>
      <c r="E1339" t="s">
        <v>3883</v>
      </c>
      <c r="F1339" t="s">
        <v>3884</v>
      </c>
      <c r="G1339" t="s">
        <v>1588</v>
      </c>
      <c r="H1339" t="s">
        <v>1589</v>
      </c>
      <c r="I1339" t="s">
        <v>3531</v>
      </c>
      <c r="J1339" t="s">
        <v>3885</v>
      </c>
      <c r="K1339">
        <v>12556</v>
      </c>
      <c r="L1339" s="12">
        <v>41144</v>
      </c>
      <c r="M1339">
        <f>+YEAR(TListado[[#This Row],[FECHA DE COMPRA]])</f>
        <v>2012</v>
      </c>
      <c r="N1339" t="s">
        <v>5919</v>
      </c>
    </row>
    <row r="1340" spans="1:14" x14ac:dyDescent="0.3">
      <c r="A1340">
        <v>1337</v>
      </c>
      <c r="B1340">
        <v>14</v>
      </c>
      <c r="C1340" t="s">
        <v>1587</v>
      </c>
      <c r="D1340" t="s">
        <v>5435</v>
      </c>
      <c r="E1340" t="s">
        <v>5436</v>
      </c>
      <c r="F1340" t="s">
        <v>5437</v>
      </c>
      <c r="G1340" t="s">
        <v>1588</v>
      </c>
      <c r="H1340" t="s">
        <v>1589</v>
      </c>
      <c r="I1340" t="s">
        <v>4424</v>
      </c>
      <c r="J1340" t="s">
        <v>5438</v>
      </c>
      <c r="K1340">
        <v>9609</v>
      </c>
      <c r="L1340" s="12">
        <v>40744</v>
      </c>
      <c r="M1340">
        <f>+YEAR(TListado[[#This Row],[FECHA DE COMPRA]])</f>
        <v>2011</v>
      </c>
      <c r="N1340" t="s">
        <v>5919</v>
      </c>
    </row>
    <row r="1341" spans="1:14" x14ac:dyDescent="0.3">
      <c r="A1341">
        <v>1338</v>
      </c>
      <c r="B1341">
        <v>14</v>
      </c>
      <c r="C1341" t="s">
        <v>1587</v>
      </c>
      <c r="D1341" t="s">
        <v>4863</v>
      </c>
      <c r="E1341" t="s">
        <v>4864</v>
      </c>
      <c r="F1341" t="s">
        <v>4865</v>
      </c>
      <c r="G1341" t="s">
        <v>1588</v>
      </c>
      <c r="H1341" t="s">
        <v>1589</v>
      </c>
      <c r="I1341" t="s">
        <v>4424</v>
      </c>
      <c r="J1341" t="s">
        <v>4866</v>
      </c>
      <c r="K1341">
        <v>9609</v>
      </c>
      <c r="L1341" s="12">
        <v>40744</v>
      </c>
      <c r="M1341">
        <f>+YEAR(TListado[[#This Row],[FECHA DE COMPRA]])</f>
        <v>2011</v>
      </c>
      <c r="N1341" t="s">
        <v>5919</v>
      </c>
    </row>
    <row r="1342" spans="1:14" x14ac:dyDescent="0.3">
      <c r="A1342">
        <v>1339</v>
      </c>
      <c r="B1342">
        <v>14</v>
      </c>
      <c r="C1342" t="s">
        <v>1587</v>
      </c>
      <c r="D1342" t="s">
        <v>5176</v>
      </c>
      <c r="E1342" t="s">
        <v>5177</v>
      </c>
      <c r="F1342" t="s">
        <v>5178</v>
      </c>
      <c r="G1342" t="s">
        <v>1588</v>
      </c>
      <c r="H1342" t="s">
        <v>1589</v>
      </c>
      <c r="I1342" t="s">
        <v>3531</v>
      </c>
      <c r="J1342" t="s">
        <v>5179</v>
      </c>
      <c r="K1342">
        <v>9609</v>
      </c>
      <c r="L1342" s="12">
        <v>40744</v>
      </c>
      <c r="M1342">
        <f>+YEAR(TListado[[#This Row],[FECHA DE COMPRA]])</f>
        <v>2011</v>
      </c>
      <c r="N1342" t="s">
        <v>5919</v>
      </c>
    </row>
    <row r="1343" spans="1:14" x14ac:dyDescent="0.3">
      <c r="A1343">
        <v>1340</v>
      </c>
      <c r="B1343">
        <v>14</v>
      </c>
      <c r="C1343" t="s">
        <v>1587</v>
      </c>
      <c r="D1343" t="s">
        <v>5323</v>
      </c>
      <c r="E1343" t="s">
        <v>5324</v>
      </c>
      <c r="F1343" t="s">
        <v>5325</v>
      </c>
      <c r="G1343" t="s">
        <v>1588</v>
      </c>
      <c r="H1343" t="s">
        <v>1589</v>
      </c>
      <c r="I1343" t="s">
        <v>3531</v>
      </c>
      <c r="J1343" t="s">
        <v>5326</v>
      </c>
      <c r="K1343">
        <v>9609</v>
      </c>
      <c r="L1343" s="12">
        <v>40744</v>
      </c>
      <c r="M1343">
        <f>+YEAR(TListado[[#This Row],[FECHA DE COMPRA]])</f>
        <v>2011</v>
      </c>
      <c r="N1343" t="s">
        <v>5919</v>
      </c>
    </row>
    <row r="1344" spans="1:14" x14ac:dyDescent="0.3">
      <c r="A1344">
        <v>1341</v>
      </c>
      <c r="B1344">
        <v>14</v>
      </c>
      <c r="C1344" t="s">
        <v>1587</v>
      </c>
      <c r="D1344" t="s">
        <v>4394</v>
      </c>
      <c r="E1344" t="s">
        <v>4395</v>
      </c>
      <c r="F1344" t="s">
        <v>4396</v>
      </c>
      <c r="G1344" t="s">
        <v>1588</v>
      </c>
      <c r="H1344" t="s">
        <v>1589</v>
      </c>
      <c r="I1344" t="s">
        <v>3531</v>
      </c>
      <c r="J1344" t="s">
        <v>4397</v>
      </c>
      <c r="K1344">
        <v>9609</v>
      </c>
      <c r="L1344" s="12">
        <v>40744</v>
      </c>
      <c r="M1344">
        <f>+YEAR(TListado[[#This Row],[FECHA DE COMPRA]])</f>
        <v>2011</v>
      </c>
      <c r="N1344" t="s">
        <v>5919</v>
      </c>
    </row>
    <row r="1345" spans="1:14" x14ac:dyDescent="0.3">
      <c r="A1345">
        <v>1342</v>
      </c>
      <c r="B1345">
        <v>14</v>
      </c>
      <c r="C1345" t="s">
        <v>1587</v>
      </c>
      <c r="D1345" t="s">
        <v>4321</v>
      </c>
      <c r="E1345" t="s">
        <v>4322</v>
      </c>
      <c r="F1345" t="s">
        <v>4323</v>
      </c>
      <c r="G1345" t="s">
        <v>1588</v>
      </c>
      <c r="H1345" t="s">
        <v>1589</v>
      </c>
      <c r="I1345" t="s">
        <v>3531</v>
      </c>
      <c r="J1345" t="s">
        <v>4324</v>
      </c>
      <c r="K1345">
        <v>9609</v>
      </c>
      <c r="L1345" s="12">
        <v>40744</v>
      </c>
      <c r="M1345">
        <f>+YEAR(TListado[[#This Row],[FECHA DE COMPRA]])</f>
        <v>2011</v>
      </c>
      <c r="N1345" t="s">
        <v>5919</v>
      </c>
    </row>
    <row r="1346" spans="1:14" x14ac:dyDescent="0.3">
      <c r="A1346">
        <v>1343</v>
      </c>
      <c r="B1346">
        <v>14</v>
      </c>
      <c r="C1346" t="s">
        <v>1587</v>
      </c>
      <c r="D1346" t="s">
        <v>5149</v>
      </c>
      <c r="E1346" t="s">
        <v>5150</v>
      </c>
      <c r="F1346" t="s">
        <v>5151</v>
      </c>
      <c r="G1346" t="s">
        <v>1588</v>
      </c>
      <c r="H1346" t="s">
        <v>1589</v>
      </c>
      <c r="I1346" t="s">
        <v>3531</v>
      </c>
      <c r="J1346" t="s">
        <v>5152</v>
      </c>
      <c r="K1346">
        <v>9609</v>
      </c>
      <c r="L1346" s="12">
        <v>40744</v>
      </c>
      <c r="M1346">
        <f>+YEAR(TListado[[#This Row],[FECHA DE COMPRA]])</f>
        <v>2011</v>
      </c>
      <c r="N1346" t="s">
        <v>5919</v>
      </c>
    </row>
    <row r="1347" spans="1:14" x14ac:dyDescent="0.3">
      <c r="A1347">
        <v>1344</v>
      </c>
      <c r="B1347">
        <v>14</v>
      </c>
      <c r="C1347" t="s">
        <v>1587</v>
      </c>
      <c r="D1347" t="s">
        <v>4952</v>
      </c>
      <c r="E1347" t="s">
        <v>4953</v>
      </c>
      <c r="F1347" t="s">
        <v>4954</v>
      </c>
      <c r="G1347" t="s">
        <v>1588</v>
      </c>
      <c r="H1347" t="s">
        <v>1589</v>
      </c>
      <c r="I1347" t="s">
        <v>3531</v>
      </c>
      <c r="J1347" t="s">
        <v>4955</v>
      </c>
      <c r="K1347">
        <v>9609</v>
      </c>
      <c r="L1347" s="12">
        <v>40744</v>
      </c>
      <c r="M1347">
        <f>+YEAR(TListado[[#This Row],[FECHA DE COMPRA]])</f>
        <v>2011</v>
      </c>
      <c r="N1347" t="s">
        <v>5919</v>
      </c>
    </row>
    <row r="1348" spans="1:14" x14ac:dyDescent="0.3">
      <c r="A1348">
        <v>1345</v>
      </c>
      <c r="B1348">
        <v>14</v>
      </c>
      <c r="C1348" t="s">
        <v>1587</v>
      </c>
      <c r="D1348" t="s">
        <v>4390</v>
      </c>
      <c r="E1348" t="s">
        <v>4391</v>
      </c>
      <c r="F1348" t="s">
        <v>4392</v>
      </c>
      <c r="G1348" t="s">
        <v>1588</v>
      </c>
      <c r="H1348" t="s">
        <v>1589</v>
      </c>
      <c r="I1348" t="s">
        <v>3531</v>
      </c>
      <c r="J1348" t="s">
        <v>4393</v>
      </c>
      <c r="K1348">
        <v>9609</v>
      </c>
      <c r="L1348" s="12">
        <v>40744</v>
      </c>
      <c r="M1348">
        <f>+YEAR(TListado[[#This Row],[FECHA DE COMPRA]])</f>
        <v>2011</v>
      </c>
      <c r="N1348" t="s">
        <v>5919</v>
      </c>
    </row>
    <row r="1349" spans="1:14" x14ac:dyDescent="0.3">
      <c r="A1349">
        <v>1346</v>
      </c>
      <c r="B1349">
        <v>14</v>
      </c>
      <c r="C1349" t="s">
        <v>1587</v>
      </c>
      <c r="D1349" t="s">
        <v>3822</v>
      </c>
      <c r="E1349" t="s">
        <v>3823</v>
      </c>
      <c r="F1349" t="s">
        <v>3824</v>
      </c>
      <c r="G1349" t="s">
        <v>1588</v>
      </c>
      <c r="H1349" t="s">
        <v>1589</v>
      </c>
      <c r="I1349" t="s">
        <v>3531</v>
      </c>
      <c r="J1349" t="s">
        <v>3825</v>
      </c>
      <c r="K1349">
        <v>12556</v>
      </c>
      <c r="L1349" s="12">
        <v>41144</v>
      </c>
      <c r="M1349">
        <f>+YEAR(TListado[[#This Row],[FECHA DE COMPRA]])</f>
        <v>2012</v>
      </c>
      <c r="N1349" t="s">
        <v>5919</v>
      </c>
    </row>
    <row r="1350" spans="1:14" x14ac:dyDescent="0.3">
      <c r="A1350">
        <v>1347</v>
      </c>
      <c r="B1350">
        <v>14</v>
      </c>
      <c r="C1350" t="s">
        <v>1587</v>
      </c>
      <c r="D1350" t="s">
        <v>5052</v>
      </c>
      <c r="E1350" t="s">
        <v>5053</v>
      </c>
      <c r="F1350" t="s">
        <v>5054</v>
      </c>
      <c r="G1350" t="s">
        <v>1588</v>
      </c>
      <c r="H1350" t="s">
        <v>1589</v>
      </c>
      <c r="I1350" t="s">
        <v>3531</v>
      </c>
      <c r="J1350" t="s">
        <v>5055</v>
      </c>
      <c r="K1350">
        <v>9609</v>
      </c>
      <c r="L1350" s="12">
        <v>40744</v>
      </c>
      <c r="M1350">
        <f>+YEAR(TListado[[#This Row],[FECHA DE COMPRA]])</f>
        <v>2011</v>
      </c>
      <c r="N1350" t="s">
        <v>5919</v>
      </c>
    </row>
    <row r="1351" spans="1:14" x14ac:dyDescent="0.3">
      <c r="A1351">
        <v>1348</v>
      </c>
      <c r="B1351">
        <v>14</v>
      </c>
      <c r="C1351" t="s">
        <v>1587</v>
      </c>
      <c r="D1351" t="s">
        <v>3845</v>
      </c>
      <c r="E1351" t="s">
        <v>3846</v>
      </c>
      <c r="F1351" t="s">
        <v>3847</v>
      </c>
      <c r="G1351" t="s">
        <v>1588</v>
      </c>
      <c r="H1351" t="s">
        <v>1589</v>
      </c>
      <c r="I1351" t="s">
        <v>3531</v>
      </c>
      <c r="J1351" t="s">
        <v>3848</v>
      </c>
      <c r="K1351">
        <v>12556</v>
      </c>
      <c r="L1351" s="12">
        <v>41144</v>
      </c>
      <c r="M1351">
        <f>+YEAR(TListado[[#This Row],[FECHA DE COMPRA]])</f>
        <v>2012</v>
      </c>
      <c r="N1351" t="s">
        <v>5919</v>
      </c>
    </row>
    <row r="1352" spans="1:14" x14ac:dyDescent="0.3">
      <c r="A1352">
        <v>1349</v>
      </c>
      <c r="B1352">
        <v>14</v>
      </c>
      <c r="C1352" t="s">
        <v>1587</v>
      </c>
      <c r="D1352" t="s">
        <v>5056</v>
      </c>
      <c r="E1352" t="s">
        <v>5057</v>
      </c>
      <c r="F1352" t="s">
        <v>5058</v>
      </c>
      <c r="G1352" t="s">
        <v>1588</v>
      </c>
      <c r="H1352" t="s">
        <v>1589</v>
      </c>
      <c r="I1352" t="s">
        <v>3531</v>
      </c>
      <c r="J1352" t="s">
        <v>5059</v>
      </c>
      <c r="K1352">
        <v>9609</v>
      </c>
      <c r="L1352" s="12">
        <v>40744</v>
      </c>
      <c r="M1352">
        <f>+YEAR(TListado[[#This Row],[FECHA DE COMPRA]])</f>
        <v>2011</v>
      </c>
      <c r="N1352" t="s">
        <v>5919</v>
      </c>
    </row>
    <row r="1353" spans="1:14" x14ac:dyDescent="0.3">
      <c r="A1353">
        <v>1350</v>
      </c>
      <c r="B1353">
        <v>14</v>
      </c>
      <c r="C1353" t="s">
        <v>1587</v>
      </c>
      <c r="D1353" t="s">
        <v>4773</v>
      </c>
      <c r="E1353" t="s">
        <v>4774</v>
      </c>
      <c r="F1353" t="s">
        <v>4775</v>
      </c>
      <c r="G1353" t="s">
        <v>1588</v>
      </c>
      <c r="H1353" t="s">
        <v>1589</v>
      </c>
      <c r="I1353" t="s">
        <v>3531</v>
      </c>
      <c r="J1353" t="s">
        <v>4776</v>
      </c>
      <c r="K1353">
        <v>9609</v>
      </c>
      <c r="L1353" s="12">
        <v>40744</v>
      </c>
      <c r="M1353">
        <f>+YEAR(TListado[[#This Row],[FECHA DE COMPRA]])</f>
        <v>2011</v>
      </c>
      <c r="N1353" t="s">
        <v>5919</v>
      </c>
    </row>
    <row r="1354" spans="1:14" x14ac:dyDescent="0.3">
      <c r="A1354">
        <v>1351</v>
      </c>
      <c r="B1354">
        <v>14</v>
      </c>
      <c r="C1354" t="s">
        <v>1587</v>
      </c>
      <c r="D1354" t="s">
        <v>4521</v>
      </c>
      <c r="E1354" t="s">
        <v>4522</v>
      </c>
      <c r="F1354" t="s">
        <v>4523</v>
      </c>
      <c r="G1354" t="s">
        <v>1588</v>
      </c>
      <c r="H1354" t="s">
        <v>1589</v>
      </c>
      <c r="I1354" t="s">
        <v>3531</v>
      </c>
      <c r="J1354" t="s">
        <v>4524</v>
      </c>
      <c r="K1354">
        <v>9609</v>
      </c>
      <c r="L1354" s="12">
        <v>40744</v>
      </c>
      <c r="M1354">
        <f>+YEAR(TListado[[#This Row],[FECHA DE COMPRA]])</f>
        <v>2011</v>
      </c>
      <c r="N1354" t="s">
        <v>5919</v>
      </c>
    </row>
    <row r="1355" spans="1:14" x14ac:dyDescent="0.3">
      <c r="A1355">
        <v>1352</v>
      </c>
      <c r="B1355">
        <v>14</v>
      </c>
      <c r="C1355" t="s">
        <v>1587</v>
      </c>
      <c r="D1355" t="s">
        <v>5233</v>
      </c>
      <c r="E1355" t="s">
        <v>5234</v>
      </c>
      <c r="F1355" t="s">
        <v>5235</v>
      </c>
      <c r="G1355" t="s">
        <v>1588</v>
      </c>
      <c r="H1355" t="s">
        <v>1589</v>
      </c>
      <c r="I1355" t="s">
        <v>3531</v>
      </c>
      <c r="J1355" t="s">
        <v>5236</v>
      </c>
      <c r="K1355">
        <v>9609</v>
      </c>
      <c r="L1355" s="12">
        <v>40744</v>
      </c>
      <c r="M1355">
        <f>+YEAR(TListado[[#This Row],[FECHA DE COMPRA]])</f>
        <v>2011</v>
      </c>
      <c r="N1355" t="s">
        <v>5919</v>
      </c>
    </row>
    <row r="1356" spans="1:14" x14ac:dyDescent="0.3">
      <c r="A1356">
        <v>1353</v>
      </c>
      <c r="B1356">
        <v>14</v>
      </c>
      <c r="C1356" t="s">
        <v>1587</v>
      </c>
      <c r="D1356" t="s">
        <v>4426</v>
      </c>
      <c r="E1356" t="s">
        <v>4427</v>
      </c>
      <c r="F1356" t="s">
        <v>4428</v>
      </c>
      <c r="G1356" t="s">
        <v>1588</v>
      </c>
      <c r="H1356" t="s">
        <v>1589</v>
      </c>
      <c r="I1356" t="s">
        <v>4424</v>
      </c>
      <c r="J1356" t="s">
        <v>4429</v>
      </c>
      <c r="K1356">
        <v>9609</v>
      </c>
      <c r="L1356" s="12">
        <v>40744</v>
      </c>
      <c r="M1356">
        <f>+YEAR(TListado[[#This Row],[FECHA DE COMPRA]])</f>
        <v>2011</v>
      </c>
      <c r="N1356" t="s">
        <v>5919</v>
      </c>
    </row>
    <row r="1357" spans="1:14" x14ac:dyDescent="0.3">
      <c r="A1357">
        <v>1354</v>
      </c>
      <c r="B1357">
        <v>14</v>
      </c>
      <c r="C1357" t="s">
        <v>1587</v>
      </c>
      <c r="D1357" t="s">
        <v>5268</v>
      </c>
      <c r="E1357" t="s">
        <v>5269</v>
      </c>
      <c r="F1357" t="s">
        <v>5270</v>
      </c>
      <c r="G1357" t="s">
        <v>1588</v>
      </c>
      <c r="H1357" t="s">
        <v>1589</v>
      </c>
      <c r="I1357" t="s">
        <v>3531</v>
      </c>
      <c r="J1357" t="s">
        <v>5271</v>
      </c>
      <c r="K1357">
        <v>9609</v>
      </c>
      <c r="L1357" s="12">
        <v>40744</v>
      </c>
      <c r="M1357">
        <f>+YEAR(TListado[[#This Row],[FECHA DE COMPRA]])</f>
        <v>2011</v>
      </c>
      <c r="N1357" t="s">
        <v>5919</v>
      </c>
    </row>
    <row r="1358" spans="1:14" x14ac:dyDescent="0.3">
      <c r="A1358">
        <v>1355</v>
      </c>
      <c r="B1358">
        <v>14</v>
      </c>
      <c r="C1358" t="s">
        <v>1587</v>
      </c>
      <c r="D1358" t="s">
        <v>5007</v>
      </c>
      <c r="E1358" t="s">
        <v>5008</v>
      </c>
      <c r="F1358" t="s">
        <v>5009</v>
      </c>
      <c r="G1358" t="s">
        <v>1588</v>
      </c>
      <c r="H1358" t="s">
        <v>1589</v>
      </c>
      <c r="I1358" t="s">
        <v>3531</v>
      </c>
      <c r="J1358" t="s">
        <v>5010</v>
      </c>
      <c r="K1358">
        <v>9609</v>
      </c>
      <c r="L1358" s="12">
        <v>40744</v>
      </c>
      <c r="M1358">
        <f>+YEAR(TListado[[#This Row],[FECHA DE COMPRA]])</f>
        <v>2011</v>
      </c>
      <c r="N1358" t="s">
        <v>5919</v>
      </c>
    </row>
    <row r="1359" spans="1:14" x14ac:dyDescent="0.3">
      <c r="A1359">
        <v>1356</v>
      </c>
      <c r="B1359">
        <v>14</v>
      </c>
      <c r="C1359" t="s">
        <v>1587</v>
      </c>
      <c r="D1359" t="s">
        <v>4366</v>
      </c>
      <c r="E1359" t="s">
        <v>4367</v>
      </c>
      <c r="F1359" t="s">
        <v>4368</v>
      </c>
      <c r="G1359" t="s">
        <v>1588</v>
      </c>
      <c r="H1359" t="s">
        <v>1589</v>
      </c>
      <c r="I1359" t="s">
        <v>3531</v>
      </c>
      <c r="J1359" t="s">
        <v>4369</v>
      </c>
      <c r="K1359">
        <v>9609</v>
      </c>
      <c r="L1359" s="12">
        <v>40744</v>
      </c>
      <c r="M1359">
        <f>+YEAR(TListado[[#This Row],[FECHA DE COMPRA]])</f>
        <v>2011</v>
      </c>
      <c r="N1359" t="s">
        <v>5919</v>
      </c>
    </row>
    <row r="1360" spans="1:14" x14ac:dyDescent="0.3">
      <c r="A1360">
        <v>1357</v>
      </c>
      <c r="B1360">
        <v>14</v>
      </c>
      <c r="C1360" t="s">
        <v>1587</v>
      </c>
      <c r="D1360" t="s">
        <v>4501</v>
      </c>
      <c r="E1360" t="s">
        <v>4502</v>
      </c>
      <c r="F1360" t="s">
        <v>4503</v>
      </c>
      <c r="G1360" t="s">
        <v>1588</v>
      </c>
      <c r="H1360" t="s">
        <v>1589</v>
      </c>
      <c r="I1360" t="s">
        <v>3531</v>
      </c>
      <c r="J1360" t="s">
        <v>4504</v>
      </c>
      <c r="K1360">
        <v>9609</v>
      </c>
      <c r="L1360" s="12">
        <v>40744</v>
      </c>
      <c r="M1360">
        <f>+YEAR(TListado[[#This Row],[FECHA DE COMPRA]])</f>
        <v>2011</v>
      </c>
      <c r="N1360" t="s">
        <v>5919</v>
      </c>
    </row>
    <row r="1361" spans="1:14" x14ac:dyDescent="0.3">
      <c r="A1361">
        <v>1358</v>
      </c>
      <c r="B1361">
        <v>14</v>
      </c>
      <c r="C1361" t="s">
        <v>1587</v>
      </c>
      <c r="D1361" t="s">
        <v>5141</v>
      </c>
      <c r="E1361" t="s">
        <v>5142</v>
      </c>
      <c r="F1361" t="s">
        <v>5143</v>
      </c>
      <c r="G1361" t="s">
        <v>1588</v>
      </c>
      <c r="H1361" t="s">
        <v>1589</v>
      </c>
      <c r="I1361" t="s">
        <v>3531</v>
      </c>
      <c r="J1361" t="s">
        <v>5144</v>
      </c>
      <c r="K1361">
        <v>9609</v>
      </c>
      <c r="L1361" s="12">
        <v>40744</v>
      </c>
      <c r="M1361">
        <f>+YEAR(TListado[[#This Row],[FECHA DE COMPRA]])</f>
        <v>2011</v>
      </c>
      <c r="N1361" t="s">
        <v>5919</v>
      </c>
    </row>
    <row r="1362" spans="1:14" x14ac:dyDescent="0.3">
      <c r="A1362">
        <v>1359</v>
      </c>
      <c r="B1362">
        <v>14</v>
      </c>
      <c r="C1362" t="s">
        <v>1587</v>
      </c>
      <c r="D1362" t="s">
        <v>5129</v>
      </c>
      <c r="E1362" t="s">
        <v>5130</v>
      </c>
      <c r="F1362" t="s">
        <v>5131</v>
      </c>
      <c r="G1362" t="s">
        <v>1588</v>
      </c>
      <c r="H1362" t="s">
        <v>1589</v>
      </c>
      <c r="I1362" t="s">
        <v>3531</v>
      </c>
      <c r="J1362" t="s">
        <v>5132</v>
      </c>
      <c r="K1362">
        <v>9609</v>
      </c>
      <c r="L1362" s="12">
        <v>40744</v>
      </c>
      <c r="M1362">
        <f>+YEAR(TListado[[#This Row],[FECHA DE COMPRA]])</f>
        <v>2011</v>
      </c>
      <c r="N1362" t="s">
        <v>5919</v>
      </c>
    </row>
    <row r="1363" spans="1:14" x14ac:dyDescent="0.3">
      <c r="A1363">
        <v>1360</v>
      </c>
      <c r="B1363">
        <v>14</v>
      </c>
      <c r="C1363" t="s">
        <v>1587</v>
      </c>
      <c r="D1363" t="s">
        <v>5225</v>
      </c>
      <c r="E1363" t="s">
        <v>5226</v>
      </c>
      <c r="F1363" t="s">
        <v>5227</v>
      </c>
      <c r="G1363" t="s">
        <v>1588</v>
      </c>
      <c r="H1363" t="s">
        <v>1589</v>
      </c>
      <c r="I1363" t="s">
        <v>3531</v>
      </c>
      <c r="J1363" t="s">
        <v>5228</v>
      </c>
      <c r="K1363">
        <v>9609</v>
      </c>
      <c r="L1363" s="12">
        <v>40744</v>
      </c>
      <c r="M1363">
        <f>+YEAR(TListado[[#This Row],[FECHA DE COMPRA]])</f>
        <v>2011</v>
      </c>
      <c r="N1363" t="s">
        <v>5919</v>
      </c>
    </row>
    <row r="1364" spans="1:14" x14ac:dyDescent="0.3">
      <c r="A1364">
        <v>1361</v>
      </c>
      <c r="B1364">
        <v>14</v>
      </c>
      <c r="C1364" t="s">
        <v>1587</v>
      </c>
      <c r="D1364" t="s">
        <v>5333</v>
      </c>
      <c r="E1364" t="s">
        <v>4965</v>
      </c>
      <c r="F1364" t="s">
        <v>4966</v>
      </c>
      <c r="G1364" t="s">
        <v>1588</v>
      </c>
      <c r="H1364" t="s">
        <v>1589</v>
      </c>
      <c r="I1364" t="s">
        <v>3531</v>
      </c>
      <c r="J1364" t="s">
        <v>5334</v>
      </c>
      <c r="K1364">
        <v>9609</v>
      </c>
      <c r="L1364" s="12">
        <v>40744</v>
      </c>
      <c r="M1364">
        <f>+YEAR(TListado[[#This Row],[FECHA DE COMPRA]])</f>
        <v>2011</v>
      </c>
      <c r="N1364" t="s">
        <v>5919</v>
      </c>
    </row>
    <row r="1365" spans="1:14" x14ac:dyDescent="0.3">
      <c r="A1365">
        <v>1362</v>
      </c>
      <c r="B1365">
        <v>14</v>
      </c>
      <c r="C1365" t="s">
        <v>1587</v>
      </c>
      <c r="D1365" t="s">
        <v>4278</v>
      </c>
      <c r="E1365">
        <v>1190003236</v>
      </c>
      <c r="F1365" t="s">
        <v>3321</v>
      </c>
      <c r="G1365" t="s">
        <v>1588</v>
      </c>
      <c r="H1365" t="s">
        <v>1589</v>
      </c>
      <c r="I1365" t="s">
        <v>3531</v>
      </c>
      <c r="J1365" t="s">
        <v>4279</v>
      </c>
      <c r="K1365">
        <v>9609</v>
      </c>
      <c r="L1365" s="12">
        <v>40744</v>
      </c>
      <c r="M1365">
        <f>+YEAR(TListado[[#This Row],[FECHA DE COMPRA]])</f>
        <v>2011</v>
      </c>
      <c r="N1365" t="s">
        <v>5919</v>
      </c>
    </row>
    <row r="1366" spans="1:14" x14ac:dyDescent="0.3">
      <c r="A1366">
        <v>1363</v>
      </c>
      <c r="B1366">
        <v>14</v>
      </c>
      <c r="C1366" t="s">
        <v>1587</v>
      </c>
      <c r="D1366" t="s">
        <v>3862</v>
      </c>
      <c r="E1366" t="s">
        <v>3863</v>
      </c>
      <c r="F1366" t="s">
        <v>3864</v>
      </c>
      <c r="G1366" t="s">
        <v>1588</v>
      </c>
      <c r="H1366" t="s">
        <v>1589</v>
      </c>
      <c r="I1366" t="s">
        <v>3531</v>
      </c>
      <c r="J1366" t="s">
        <v>3865</v>
      </c>
      <c r="K1366">
        <v>12556</v>
      </c>
      <c r="L1366" s="12">
        <v>41144</v>
      </c>
      <c r="M1366">
        <f>+YEAR(TListado[[#This Row],[FECHA DE COMPRA]])</f>
        <v>2012</v>
      </c>
      <c r="N1366" t="s">
        <v>5919</v>
      </c>
    </row>
    <row r="1367" spans="1:14" x14ac:dyDescent="0.3">
      <c r="A1367">
        <v>1364</v>
      </c>
      <c r="B1367">
        <v>14</v>
      </c>
      <c r="C1367" t="s">
        <v>1587</v>
      </c>
      <c r="D1367" t="s">
        <v>5060</v>
      </c>
      <c r="E1367" t="s">
        <v>5061</v>
      </c>
      <c r="F1367" t="s">
        <v>5062</v>
      </c>
      <c r="G1367" t="s">
        <v>1588</v>
      </c>
      <c r="H1367" t="s">
        <v>1589</v>
      </c>
      <c r="I1367" t="s">
        <v>3531</v>
      </c>
      <c r="J1367" t="s">
        <v>5063</v>
      </c>
      <c r="K1367">
        <v>9609</v>
      </c>
      <c r="L1367" s="12">
        <v>40744</v>
      </c>
      <c r="M1367">
        <f>+YEAR(TListado[[#This Row],[FECHA DE COMPRA]])</f>
        <v>2011</v>
      </c>
      <c r="N1367" t="s">
        <v>5919</v>
      </c>
    </row>
    <row r="1368" spans="1:14" x14ac:dyDescent="0.3">
      <c r="A1368">
        <v>1365</v>
      </c>
      <c r="B1368">
        <v>14</v>
      </c>
      <c r="C1368" t="s">
        <v>1587</v>
      </c>
      <c r="D1368" t="s">
        <v>5072</v>
      </c>
      <c r="E1368" t="s">
        <v>5073</v>
      </c>
      <c r="F1368" t="s">
        <v>5074</v>
      </c>
      <c r="G1368" t="s">
        <v>1588</v>
      </c>
      <c r="H1368" t="s">
        <v>1589</v>
      </c>
      <c r="I1368" t="s">
        <v>3531</v>
      </c>
      <c r="J1368" t="s">
        <v>5075</v>
      </c>
      <c r="K1368">
        <v>9609</v>
      </c>
      <c r="L1368" s="12">
        <v>40744</v>
      </c>
      <c r="M1368">
        <f>+YEAR(TListado[[#This Row],[FECHA DE COMPRA]])</f>
        <v>2011</v>
      </c>
      <c r="N1368" t="s">
        <v>5919</v>
      </c>
    </row>
    <row r="1369" spans="1:14" x14ac:dyDescent="0.3">
      <c r="A1369">
        <v>1366</v>
      </c>
      <c r="B1369">
        <v>14</v>
      </c>
      <c r="C1369" t="s">
        <v>1587</v>
      </c>
      <c r="D1369" t="s">
        <v>4305</v>
      </c>
      <c r="E1369" t="s">
        <v>4306</v>
      </c>
      <c r="F1369" t="s">
        <v>4307</v>
      </c>
      <c r="G1369" t="s">
        <v>1588</v>
      </c>
      <c r="H1369" t="s">
        <v>1589</v>
      </c>
      <c r="I1369" t="s">
        <v>3531</v>
      </c>
      <c r="J1369" t="s">
        <v>4308</v>
      </c>
      <c r="K1369">
        <v>9609</v>
      </c>
      <c r="L1369" s="12">
        <v>40744</v>
      </c>
      <c r="M1369">
        <f>+YEAR(TListado[[#This Row],[FECHA DE COMPRA]])</f>
        <v>2011</v>
      </c>
      <c r="N1369" t="s">
        <v>5919</v>
      </c>
    </row>
    <row r="1370" spans="1:14" x14ac:dyDescent="0.3">
      <c r="A1370">
        <v>1367</v>
      </c>
      <c r="B1370">
        <v>14</v>
      </c>
      <c r="C1370" t="s">
        <v>1587</v>
      </c>
      <c r="D1370" t="s">
        <v>4086</v>
      </c>
      <c r="E1370" t="s">
        <v>4087</v>
      </c>
      <c r="F1370" t="s">
        <v>4088</v>
      </c>
      <c r="G1370" t="s">
        <v>1588</v>
      </c>
      <c r="H1370" t="s">
        <v>1589</v>
      </c>
      <c r="I1370" t="s">
        <v>3531</v>
      </c>
      <c r="J1370" t="s">
        <v>4089</v>
      </c>
      <c r="K1370">
        <v>9609</v>
      </c>
      <c r="L1370" s="12">
        <v>40744</v>
      </c>
      <c r="M1370">
        <f>+YEAR(TListado[[#This Row],[FECHA DE COMPRA]])</f>
        <v>2011</v>
      </c>
      <c r="N1370" t="s">
        <v>5919</v>
      </c>
    </row>
    <row r="1371" spans="1:14" x14ac:dyDescent="0.3">
      <c r="A1371">
        <v>1368</v>
      </c>
      <c r="B1371">
        <v>14</v>
      </c>
      <c r="C1371" t="s">
        <v>1587</v>
      </c>
      <c r="D1371" t="s">
        <v>5352</v>
      </c>
      <c r="E1371" t="s">
        <v>5356</v>
      </c>
      <c r="F1371" t="s">
        <v>5357</v>
      </c>
      <c r="G1371" t="s">
        <v>1588</v>
      </c>
      <c r="H1371" t="s">
        <v>1589</v>
      </c>
      <c r="I1371" t="s">
        <v>3531</v>
      </c>
      <c r="J1371" t="s">
        <v>5358</v>
      </c>
      <c r="K1371">
        <v>9609</v>
      </c>
      <c r="L1371" s="12">
        <v>40744</v>
      </c>
      <c r="M1371">
        <f>+YEAR(TListado[[#This Row],[FECHA DE COMPRA]])</f>
        <v>2011</v>
      </c>
      <c r="N1371" t="s">
        <v>5919</v>
      </c>
    </row>
    <row r="1372" spans="1:14" x14ac:dyDescent="0.3">
      <c r="A1372">
        <v>1369</v>
      </c>
      <c r="B1372">
        <v>14</v>
      </c>
      <c r="C1372" t="s">
        <v>1587</v>
      </c>
      <c r="D1372" t="s">
        <v>4068</v>
      </c>
      <c r="E1372" t="s">
        <v>4069</v>
      </c>
      <c r="F1372" t="s">
        <v>4070</v>
      </c>
      <c r="G1372" t="s">
        <v>1588</v>
      </c>
      <c r="H1372" t="s">
        <v>1589</v>
      </c>
      <c r="I1372" t="s">
        <v>3531</v>
      </c>
      <c r="J1372" t="s">
        <v>4071</v>
      </c>
      <c r="K1372">
        <v>9609</v>
      </c>
      <c r="L1372" s="12">
        <v>40744</v>
      </c>
      <c r="M1372">
        <f>+YEAR(TListado[[#This Row],[FECHA DE COMPRA]])</f>
        <v>2011</v>
      </c>
      <c r="N1372" t="s">
        <v>5919</v>
      </c>
    </row>
    <row r="1373" spans="1:14" x14ac:dyDescent="0.3">
      <c r="A1373">
        <v>1370</v>
      </c>
      <c r="B1373">
        <v>14</v>
      </c>
      <c r="C1373" t="s">
        <v>1587</v>
      </c>
      <c r="D1373" t="s">
        <v>3874</v>
      </c>
      <c r="E1373" t="s">
        <v>3875</v>
      </c>
      <c r="F1373" t="s">
        <v>3876</v>
      </c>
      <c r="G1373" t="s">
        <v>1588</v>
      </c>
      <c r="H1373" t="s">
        <v>1589</v>
      </c>
      <c r="I1373" t="s">
        <v>3531</v>
      </c>
      <c r="J1373" t="s">
        <v>3877</v>
      </c>
      <c r="K1373">
        <v>12556</v>
      </c>
      <c r="L1373" s="12">
        <v>41144</v>
      </c>
      <c r="M1373">
        <f>+YEAR(TListado[[#This Row],[FECHA DE COMPRA]])</f>
        <v>2012</v>
      </c>
      <c r="N1373" t="s">
        <v>5919</v>
      </c>
    </row>
    <row r="1374" spans="1:14" x14ac:dyDescent="0.3">
      <c r="A1374">
        <v>1371</v>
      </c>
      <c r="B1374">
        <v>14</v>
      </c>
      <c r="C1374" t="s">
        <v>1587</v>
      </c>
      <c r="D1374" t="s">
        <v>4339</v>
      </c>
      <c r="E1374" t="s">
        <v>4340</v>
      </c>
      <c r="F1374" t="s">
        <v>4341</v>
      </c>
      <c r="G1374" t="s">
        <v>1588</v>
      </c>
      <c r="H1374" t="s">
        <v>1589</v>
      </c>
      <c r="I1374" t="s">
        <v>3531</v>
      </c>
      <c r="J1374" t="s">
        <v>4342</v>
      </c>
      <c r="K1374">
        <v>9609</v>
      </c>
      <c r="L1374" s="12">
        <v>40744</v>
      </c>
      <c r="M1374">
        <f>+YEAR(TListado[[#This Row],[FECHA DE COMPRA]])</f>
        <v>2011</v>
      </c>
      <c r="N1374" t="s">
        <v>5919</v>
      </c>
    </row>
    <row r="1375" spans="1:14" x14ac:dyDescent="0.3">
      <c r="A1375">
        <v>1372</v>
      </c>
      <c r="B1375">
        <v>14</v>
      </c>
      <c r="C1375" t="s">
        <v>1587</v>
      </c>
      <c r="D1375" t="s">
        <v>3981</v>
      </c>
      <c r="E1375" t="s">
        <v>3982</v>
      </c>
      <c r="F1375" t="s">
        <v>3983</v>
      </c>
      <c r="G1375" t="s">
        <v>1588</v>
      </c>
      <c r="H1375" t="s">
        <v>1589</v>
      </c>
      <c r="I1375" t="s">
        <v>3531</v>
      </c>
      <c r="J1375" t="s">
        <v>3984</v>
      </c>
      <c r="K1375">
        <v>9609</v>
      </c>
      <c r="L1375" s="12">
        <v>40744</v>
      </c>
      <c r="M1375">
        <f>+YEAR(TListado[[#This Row],[FECHA DE COMPRA]])</f>
        <v>2011</v>
      </c>
      <c r="N1375" t="s">
        <v>5919</v>
      </c>
    </row>
    <row r="1376" spans="1:14" x14ac:dyDescent="0.3">
      <c r="A1376">
        <v>1373</v>
      </c>
      <c r="B1376">
        <v>14</v>
      </c>
      <c r="C1376" t="s">
        <v>1587</v>
      </c>
      <c r="D1376" t="s">
        <v>4734</v>
      </c>
      <c r="E1376" t="s">
        <v>4735</v>
      </c>
      <c r="F1376" t="s">
        <v>4736</v>
      </c>
      <c r="G1376" t="s">
        <v>1588</v>
      </c>
      <c r="H1376" t="s">
        <v>1589</v>
      </c>
      <c r="I1376" t="s">
        <v>3531</v>
      </c>
      <c r="J1376" t="s">
        <v>4737</v>
      </c>
      <c r="K1376">
        <v>9609</v>
      </c>
      <c r="L1376" s="12">
        <v>40744</v>
      </c>
      <c r="M1376">
        <f>+YEAR(TListado[[#This Row],[FECHA DE COMPRA]])</f>
        <v>2011</v>
      </c>
      <c r="N1376" t="s">
        <v>5919</v>
      </c>
    </row>
    <row r="1377" spans="1:14" x14ac:dyDescent="0.3">
      <c r="A1377">
        <v>1374</v>
      </c>
      <c r="B1377">
        <v>14</v>
      </c>
      <c r="C1377" t="s">
        <v>1587</v>
      </c>
      <c r="D1377" t="s">
        <v>4060</v>
      </c>
      <c r="E1377" t="s">
        <v>4061</v>
      </c>
      <c r="F1377" t="s">
        <v>4062</v>
      </c>
      <c r="G1377" t="s">
        <v>1588</v>
      </c>
      <c r="H1377" t="s">
        <v>1589</v>
      </c>
      <c r="I1377" t="s">
        <v>3531</v>
      </c>
      <c r="J1377" t="s">
        <v>4063</v>
      </c>
      <c r="K1377">
        <v>9609</v>
      </c>
      <c r="L1377" s="12">
        <v>40744</v>
      </c>
      <c r="M1377">
        <f>+YEAR(TListado[[#This Row],[FECHA DE COMPRA]])</f>
        <v>2011</v>
      </c>
      <c r="N1377" t="s">
        <v>5919</v>
      </c>
    </row>
    <row r="1378" spans="1:14" x14ac:dyDescent="0.3">
      <c r="A1378">
        <v>1375</v>
      </c>
      <c r="B1378">
        <v>14</v>
      </c>
      <c r="C1378" t="s">
        <v>1587</v>
      </c>
      <c r="D1378" t="s">
        <v>3719</v>
      </c>
      <c r="E1378" t="s">
        <v>3720</v>
      </c>
      <c r="F1378" t="s">
        <v>3721</v>
      </c>
      <c r="G1378" t="s">
        <v>1588</v>
      </c>
      <c r="H1378" t="s">
        <v>1589</v>
      </c>
      <c r="I1378" t="s">
        <v>3531</v>
      </c>
      <c r="J1378" t="s">
        <v>3722</v>
      </c>
      <c r="K1378">
        <v>12556</v>
      </c>
      <c r="L1378" s="12">
        <v>41144</v>
      </c>
      <c r="M1378">
        <f>+YEAR(TListado[[#This Row],[FECHA DE COMPRA]])</f>
        <v>2012</v>
      </c>
      <c r="N1378" t="s">
        <v>5919</v>
      </c>
    </row>
    <row r="1379" spans="1:14" x14ac:dyDescent="0.3">
      <c r="A1379">
        <v>1376</v>
      </c>
      <c r="B1379">
        <v>14</v>
      </c>
      <c r="C1379" t="s">
        <v>1587</v>
      </c>
      <c r="D1379" t="s">
        <v>4605</v>
      </c>
      <c r="E1379" t="s">
        <v>4606</v>
      </c>
      <c r="F1379" t="s">
        <v>4607</v>
      </c>
      <c r="G1379" t="s">
        <v>1588</v>
      </c>
      <c r="H1379" t="s">
        <v>1589</v>
      </c>
      <c r="I1379" t="s">
        <v>3531</v>
      </c>
      <c r="J1379" t="s">
        <v>4608</v>
      </c>
      <c r="K1379">
        <v>9609</v>
      </c>
      <c r="L1379" s="12">
        <v>40744</v>
      </c>
      <c r="M1379">
        <f>+YEAR(TListado[[#This Row],[FECHA DE COMPRA]])</f>
        <v>2011</v>
      </c>
      <c r="N1379" t="s">
        <v>5919</v>
      </c>
    </row>
    <row r="1380" spans="1:14" x14ac:dyDescent="0.3">
      <c r="A1380">
        <v>1377</v>
      </c>
      <c r="B1380">
        <v>14</v>
      </c>
      <c r="C1380" t="s">
        <v>1587</v>
      </c>
      <c r="D1380" t="s">
        <v>5145</v>
      </c>
      <c r="E1380" t="s">
        <v>5146</v>
      </c>
      <c r="F1380" t="s">
        <v>5147</v>
      </c>
      <c r="G1380" t="s">
        <v>1588</v>
      </c>
      <c r="H1380" t="s">
        <v>1589</v>
      </c>
      <c r="I1380" t="s">
        <v>3531</v>
      </c>
      <c r="J1380" t="s">
        <v>5148</v>
      </c>
      <c r="K1380">
        <v>9609</v>
      </c>
      <c r="L1380" s="12">
        <v>40744</v>
      </c>
      <c r="M1380">
        <f>+YEAR(TListado[[#This Row],[FECHA DE COMPRA]])</f>
        <v>2011</v>
      </c>
      <c r="N1380" t="s">
        <v>5919</v>
      </c>
    </row>
    <row r="1381" spans="1:14" x14ac:dyDescent="0.3">
      <c r="A1381">
        <v>1378</v>
      </c>
      <c r="B1381">
        <v>14</v>
      </c>
      <c r="C1381" t="s">
        <v>1587</v>
      </c>
      <c r="D1381" t="s">
        <v>4548</v>
      </c>
      <c r="E1381" t="s">
        <v>4549</v>
      </c>
      <c r="F1381" t="s">
        <v>4550</v>
      </c>
      <c r="G1381" t="s">
        <v>1588</v>
      </c>
      <c r="H1381" t="s">
        <v>1589</v>
      </c>
      <c r="I1381" t="s">
        <v>3531</v>
      </c>
      <c r="J1381" t="s">
        <v>4551</v>
      </c>
      <c r="K1381">
        <v>9609</v>
      </c>
      <c r="L1381" s="12">
        <v>40744</v>
      </c>
      <c r="M1381">
        <f>+YEAR(TListado[[#This Row],[FECHA DE COMPRA]])</f>
        <v>2011</v>
      </c>
      <c r="N1381" t="s">
        <v>5919</v>
      </c>
    </row>
    <row r="1382" spans="1:14" x14ac:dyDescent="0.3">
      <c r="A1382">
        <v>1379</v>
      </c>
      <c r="B1382">
        <v>14</v>
      </c>
      <c r="C1382" t="s">
        <v>1587</v>
      </c>
      <c r="D1382" t="s">
        <v>4673</v>
      </c>
      <c r="E1382">
        <v>1190003162</v>
      </c>
      <c r="F1382" t="s">
        <v>3321</v>
      </c>
      <c r="G1382" t="s">
        <v>1588</v>
      </c>
      <c r="H1382" t="s">
        <v>1589</v>
      </c>
      <c r="I1382" t="s">
        <v>3531</v>
      </c>
      <c r="J1382" t="s">
        <v>4674</v>
      </c>
      <c r="K1382">
        <v>9609</v>
      </c>
      <c r="L1382" s="12">
        <v>40744</v>
      </c>
      <c r="M1382">
        <f>+YEAR(TListado[[#This Row],[FECHA DE COMPRA]])</f>
        <v>2011</v>
      </c>
      <c r="N1382" t="s">
        <v>5919</v>
      </c>
    </row>
    <row r="1383" spans="1:14" x14ac:dyDescent="0.3">
      <c r="A1383">
        <v>1380</v>
      </c>
      <c r="B1383">
        <v>14</v>
      </c>
      <c r="C1383" t="s">
        <v>1587</v>
      </c>
      <c r="D1383" t="s">
        <v>4333</v>
      </c>
      <c r="E1383" t="s">
        <v>4334</v>
      </c>
      <c r="F1383" t="s">
        <v>4335</v>
      </c>
      <c r="G1383" t="s">
        <v>1588</v>
      </c>
      <c r="H1383" t="s">
        <v>1589</v>
      </c>
      <c r="I1383" t="s">
        <v>3531</v>
      </c>
      <c r="J1383" t="s">
        <v>4336</v>
      </c>
      <c r="K1383">
        <v>9609</v>
      </c>
      <c r="L1383" s="12">
        <v>40744</v>
      </c>
      <c r="M1383">
        <f>+YEAR(TListado[[#This Row],[FECHA DE COMPRA]])</f>
        <v>2011</v>
      </c>
      <c r="N1383" t="s">
        <v>5919</v>
      </c>
    </row>
    <row r="1384" spans="1:14" x14ac:dyDescent="0.3">
      <c r="A1384">
        <v>1381</v>
      </c>
      <c r="B1384">
        <v>14</v>
      </c>
      <c r="C1384" t="s">
        <v>1587</v>
      </c>
      <c r="D1384" t="s">
        <v>4021</v>
      </c>
      <c r="E1384" t="s">
        <v>4022</v>
      </c>
      <c r="F1384" t="s">
        <v>4023</v>
      </c>
      <c r="G1384" t="s">
        <v>1588</v>
      </c>
      <c r="H1384" t="s">
        <v>1589</v>
      </c>
      <c r="I1384" t="s">
        <v>3531</v>
      </c>
      <c r="J1384" t="s">
        <v>4024</v>
      </c>
      <c r="K1384">
        <v>9609</v>
      </c>
      <c r="L1384" s="12">
        <v>40744</v>
      </c>
      <c r="M1384">
        <f>+YEAR(TListado[[#This Row],[FECHA DE COMPRA]])</f>
        <v>2011</v>
      </c>
      <c r="N1384" t="s">
        <v>5919</v>
      </c>
    </row>
    <row r="1385" spans="1:14" x14ac:dyDescent="0.3">
      <c r="A1385">
        <v>1382</v>
      </c>
      <c r="B1385">
        <v>14</v>
      </c>
      <c r="C1385" t="s">
        <v>1587</v>
      </c>
      <c r="D1385" t="s">
        <v>5229</v>
      </c>
      <c r="E1385" t="s">
        <v>5230</v>
      </c>
      <c r="F1385" t="s">
        <v>5231</v>
      </c>
      <c r="G1385" t="s">
        <v>1588</v>
      </c>
      <c r="H1385" t="s">
        <v>1589</v>
      </c>
      <c r="I1385" t="s">
        <v>3531</v>
      </c>
      <c r="J1385" t="s">
        <v>5232</v>
      </c>
      <c r="K1385">
        <v>9609</v>
      </c>
      <c r="L1385" s="12">
        <v>40744</v>
      </c>
      <c r="M1385">
        <f>+YEAR(TListado[[#This Row],[FECHA DE COMPRA]])</f>
        <v>2011</v>
      </c>
      <c r="N1385" t="s">
        <v>5919</v>
      </c>
    </row>
    <row r="1386" spans="1:14" x14ac:dyDescent="0.3">
      <c r="A1386">
        <v>1383</v>
      </c>
      <c r="B1386">
        <v>14</v>
      </c>
      <c r="C1386" t="s">
        <v>1587</v>
      </c>
      <c r="D1386" t="s">
        <v>4829</v>
      </c>
      <c r="E1386" t="s">
        <v>4830</v>
      </c>
      <c r="F1386" t="s">
        <v>4831</v>
      </c>
      <c r="G1386" t="s">
        <v>1588</v>
      </c>
      <c r="H1386" t="s">
        <v>1589</v>
      </c>
      <c r="I1386" t="s">
        <v>3531</v>
      </c>
      <c r="J1386" t="s">
        <v>4832</v>
      </c>
      <c r="K1386">
        <v>9609</v>
      </c>
      <c r="L1386" s="12">
        <v>40744</v>
      </c>
      <c r="M1386">
        <f>+YEAR(TListado[[#This Row],[FECHA DE COMPRA]])</f>
        <v>2011</v>
      </c>
      <c r="N1386" t="s">
        <v>5919</v>
      </c>
    </row>
    <row r="1387" spans="1:14" x14ac:dyDescent="0.3">
      <c r="A1387">
        <v>1384</v>
      </c>
      <c r="B1387">
        <v>14</v>
      </c>
      <c r="C1387" t="s">
        <v>1587</v>
      </c>
      <c r="D1387" t="s">
        <v>4639</v>
      </c>
      <c r="E1387" t="s">
        <v>4640</v>
      </c>
      <c r="F1387" t="s">
        <v>4641</v>
      </c>
      <c r="G1387" t="s">
        <v>1588</v>
      </c>
      <c r="H1387" t="s">
        <v>1589</v>
      </c>
      <c r="I1387" t="s">
        <v>3531</v>
      </c>
      <c r="J1387" t="s">
        <v>4642</v>
      </c>
      <c r="K1387">
        <v>9609</v>
      </c>
      <c r="L1387" s="12">
        <v>40744</v>
      </c>
      <c r="M1387">
        <f>+YEAR(TListado[[#This Row],[FECHA DE COMPRA]])</f>
        <v>2011</v>
      </c>
      <c r="N1387" t="s">
        <v>5919</v>
      </c>
    </row>
    <row r="1388" spans="1:14" x14ac:dyDescent="0.3">
      <c r="A1388">
        <v>1385</v>
      </c>
      <c r="B1388">
        <v>14</v>
      </c>
      <c r="C1388" t="s">
        <v>1587</v>
      </c>
      <c r="D1388" t="s">
        <v>5094</v>
      </c>
      <c r="E1388" t="s">
        <v>5095</v>
      </c>
      <c r="F1388" t="s">
        <v>5096</v>
      </c>
      <c r="G1388" t="s">
        <v>1588</v>
      </c>
      <c r="H1388" t="s">
        <v>1589</v>
      </c>
      <c r="I1388" t="s">
        <v>3531</v>
      </c>
      <c r="J1388" t="s">
        <v>5097</v>
      </c>
      <c r="K1388">
        <v>9609</v>
      </c>
      <c r="L1388" s="12">
        <v>40744</v>
      </c>
      <c r="M1388">
        <f>+YEAR(TListado[[#This Row],[FECHA DE COMPRA]])</f>
        <v>2011</v>
      </c>
      <c r="N1388" t="s">
        <v>5919</v>
      </c>
    </row>
    <row r="1389" spans="1:14" x14ac:dyDescent="0.3">
      <c r="A1389">
        <v>1386</v>
      </c>
      <c r="B1389">
        <v>14</v>
      </c>
      <c r="C1389" t="s">
        <v>1587</v>
      </c>
      <c r="D1389" t="s">
        <v>4505</v>
      </c>
      <c r="E1389" t="s">
        <v>4506</v>
      </c>
      <c r="F1389" t="s">
        <v>4507</v>
      </c>
      <c r="G1389" t="s">
        <v>1588</v>
      </c>
      <c r="H1389" t="s">
        <v>1589</v>
      </c>
      <c r="I1389" t="s">
        <v>3531</v>
      </c>
      <c r="J1389" t="s">
        <v>4508</v>
      </c>
      <c r="K1389">
        <v>9609</v>
      </c>
      <c r="L1389" s="12">
        <v>40744</v>
      </c>
      <c r="M1389">
        <f>+YEAR(TListado[[#This Row],[FECHA DE COMPRA]])</f>
        <v>2011</v>
      </c>
      <c r="N1389" t="s">
        <v>5919</v>
      </c>
    </row>
    <row r="1390" spans="1:14" x14ac:dyDescent="0.3">
      <c r="A1390">
        <v>1387</v>
      </c>
      <c r="B1390">
        <v>14</v>
      </c>
      <c r="C1390" t="s">
        <v>1587</v>
      </c>
      <c r="D1390" t="s">
        <v>5160</v>
      </c>
      <c r="E1390" t="s">
        <v>5161</v>
      </c>
      <c r="F1390" t="s">
        <v>5162</v>
      </c>
      <c r="G1390" t="s">
        <v>1588</v>
      </c>
      <c r="H1390" t="s">
        <v>1589</v>
      </c>
      <c r="I1390" t="s">
        <v>3531</v>
      </c>
      <c r="J1390" t="s">
        <v>5163</v>
      </c>
      <c r="K1390">
        <v>9609</v>
      </c>
      <c r="L1390" s="12">
        <v>40744</v>
      </c>
      <c r="M1390">
        <f>+YEAR(TListado[[#This Row],[FECHA DE COMPRA]])</f>
        <v>2011</v>
      </c>
      <c r="N1390" t="s">
        <v>5919</v>
      </c>
    </row>
    <row r="1391" spans="1:14" x14ac:dyDescent="0.3">
      <c r="A1391">
        <v>1388</v>
      </c>
      <c r="B1391">
        <v>14</v>
      </c>
      <c r="C1391" t="s">
        <v>1587</v>
      </c>
      <c r="D1391" t="s">
        <v>4556</v>
      </c>
      <c r="E1391" t="s">
        <v>4557</v>
      </c>
      <c r="F1391" t="s">
        <v>4558</v>
      </c>
      <c r="G1391" t="s">
        <v>1588</v>
      </c>
      <c r="H1391" t="s">
        <v>1589</v>
      </c>
      <c r="I1391" t="s">
        <v>3531</v>
      </c>
      <c r="J1391" t="s">
        <v>4559</v>
      </c>
      <c r="K1391">
        <v>9609</v>
      </c>
      <c r="L1391" s="12">
        <v>40744</v>
      </c>
      <c r="M1391">
        <f>+YEAR(TListado[[#This Row],[FECHA DE COMPRA]])</f>
        <v>2011</v>
      </c>
      <c r="N1391" t="s">
        <v>5919</v>
      </c>
    </row>
    <row r="1392" spans="1:14" x14ac:dyDescent="0.3">
      <c r="A1392">
        <v>1389</v>
      </c>
      <c r="B1392">
        <v>14</v>
      </c>
      <c r="C1392" t="s">
        <v>1587</v>
      </c>
      <c r="D1392" t="s">
        <v>5340</v>
      </c>
      <c r="E1392" t="s">
        <v>5341</v>
      </c>
      <c r="F1392" t="s">
        <v>5342</v>
      </c>
      <c r="G1392" t="s">
        <v>1588</v>
      </c>
      <c r="H1392" t="s">
        <v>1589</v>
      </c>
      <c r="I1392" t="s">
        <v>3531</v>
      </c>
      <c r="J1392" t="s">
        <v>5343</v>
      </c>
      <c r="K1392">
        <v>9609</v>
      </c>
      <c r="L1392" s="12">
        <v>40744</v>
      </c>
      <c r="M1392">
        <f>+YEAR(TListado[[#This Row],[FECHA DE COMPRA]])</f>
        <v>2011</v>
      </c>
      <c r="N1392" t="s">
        <v>5919</v>
      </c>
    </row>
    <row r="1393" spans="1:14" x14ac:dyDescent="0.3">
      <c r="A1393">
        <v>1390</v>
      </c>
      <c r="B1393">
        <v>14</v>
      </c>
      <c r="C1393" t="s">
        <v>1587</v>
      </c>
      <c r="D1393" t="s">
        <v>4586</v>
      </c>
      <c r="E1393" t="s">
        <v>4587</v>
      </c>
      <c r="F1393" t="s">
        <v>4588</v>
      </c>
      <c r="G1393" t="s">
        <v>1588</v>
      </c>
      <c r="H1393" t="s">
        <v>1589</v>
      </c>
      <c r="I1393" t="s">
        <v>3531</v>
      </c>
      <c r="J1393" t="s">
        <v>4589</v>
      </c>
      <c r="K1393">
        <v>9609</v>
      </c>
      <c r="L1393" s="12">
        <v>40744</v>
      </c>
      <c r="M1393">
        <f>+YEAR(TListado[[#This Row],[FECHA DE COMPRA]])</f>
        <v>2011</v>
      </c>
      <c r="N1393" t="s">
        <v>5919</v>
      </c>
    </row>
    <row r="1394" spans="1:14" x14ac:dyDescent="0.3">
      <c r="A1394">
        <v>1391</v>
      </c>
      <c r="B1394">
        <v>14</v>
      </c>
      <c r="C1394" t="s">
        <v>1587</v>
      </c>
      <c r="D1394" t="s">
        <v>5172</v>
      </c>
      <c r="E1394" t="s">
        <v>5173</v>
      </c>
      <c r="F1394" t="s">
        <v>5174</v>
      </c>
      <c r="G1394" t="s">
        <v>1588</v>
      </c>
      <c r="H1394" t="s">
        <v>1589</v>
      </c>
      <c r="I1394" t="s">
        <v>3531</v>
      </c>
      <c r="J1394" t="s">
        <v>5175</v>
      </c>
      <c r="K1394">
        <v>9609</v>
      </c>
      <c r="L1394" s="12">
        <v>40744</v>
      </c>
      <c r="M1394">
        <f>+YEAR(TListado[[#This Row],[FECHA DE COMPRA]])</f>
        <v>2011</v>
      </c>
      <c r="N1394" t="s">
        <v>5919</v>
      </c>
    </row>
    <row r="1395" spans="1:14" x14ac:dyDescent="0.3">
      <c r="A1395">
        <v>1392</v>
      </c>
      <c r="B1395">
        <v>14</v>
      </c>
      <c r="C1395" t="s">
        <v>1587</v>
      </c>
      <c r="D1395" t="s">
        <v>3707</v>
      </c>
      <c r="E1395" t="s">
        <v>3708</v>
      </c>
      <c r="F1395" t="s">
        <v>3709</v>
      </c>
      <c r="G1395" t="s">
        <v>1588</v>
      </c>
      <c r="H1395" t="s">
        <v>1589</v>
      </c>
      <c r="I1395" t="s">
        <v>3531</v>
      </c>
      <c r="J1395" t="s">
        <v>3710</v>
      </c>
      <c r="K1395">
        <v>12556</v>
      </c>
      <c r="L1395" s="12">
        <v>41144</v>
      </c>
      <c r="M1395">
        <f>+YEAR(TListado[[#This Row],[FECHA DE COMPRA]])</f>
        <v>2012</v>
      </c>
      <c r="N1395" t="s">
        <v>5919</v>
      </c>
    </row>
    <row r="1396" spans="1:14" x14ac:dyDescent="0.3">
      <c r="A1396">
        <v>1393</v>
      </c>
      <c r="B1396">
        <v>14</v>
      </c>
      <c r="C1396" t="s">
        <v>1587</v>
      </c>
      <c r="D1396" t="s">
        <v>5511</v>
      </c>
      <c r="E1396" t="s">
        <v>5512</v>
      </c>
      <c r="F1396" t="s">
        <v>5513</v>
      </c>
      <c r="G1396" t="s">
        <v>1588</v>
      </c>
      <c r="H1396" t="s">
        <v>1589</v>
      </c>
      <c r="I1396" t="s">
        <v>4424</v>
      </c>
      <c r="J1396" t="s">
        <v>5514</v>
      </c>
      <c r="K1396">
        <v>9609</v>
      </c>
      <c r="L1396" s="12">
        <v>40744</v>
      </c>
      <c r="M1396">
        <f>+YEAR(TListado[[#This Row],[FECHA DE COMPRA]])</f>
        <v>2011</v>
      </c>
      <c r="N1396" t="s">
        <v>5919</v>
      </c>
    </row>
    <row r="1397" spans="1:14" x14ac:dyDescent="0.3">
      <c r="A1397">
        <v>1394</v>
      </c>
      <c r="B1397">
        <v>14</v>
      </c>
      <c r="C1397" t="s">
        <v>1587</v>
      </c>
      <c r="D1397" t="s">
        <v>5666</v>
      </c>
      <c r="E1397" t="s">
        <v>5667</v>
      </c>
      <c r="F1397" t="s">
        <v>5668</v>
      </c>
      <c r="G1397" t="s">
        <v>1588</v>
      </c>
      <c r="H1397" t="s">
        <v>1589</v>
      </c>
      <c r="I1397" t="s">
        <v>4424</v>
      </c>
      <c r="J1397" t="s">
        <v>5669</v>
      </c>
      <c r="K1397">
        <v>12556</v>
      </c>
      <c r="L1397" s="12">
        <v>41144</v>
      </c>
      <c r="M1397">
        <f>+YEAR(TListado[[#This Row],[FECHA DE COMPRA]])</f>
        <v>2012</v>
      </c>
      <c r="N1397" t="s">
        <v>5919</v>
      </c>
    </row>
    <row r="1398" spans="1:14" x14ac:dyDescent="0.3">
      <c r="A1398">
        <v>1395</v>
      </c>
      <c r="B1398">
        <v>14</v>
      </c>
      <c r="C1398" t="s">
        <v>1587</v>
      </c>
      <c r="D1398" t="s">
        <v>5675</v>
      </c>
      <c r="E1398" t="s">
        <v>5676</v>
      </c>
      <c r="F1398" t="s">
        <v>5677</v>
      </c>
      <c r="G1398" t="s">
        <v>1588</v>
      </c>
      <c r="H1398" t="s">
        <v>1589</v>
      </c>
      <c r="I1398" t="s">
        <v>5673</v>
      </c>
      <c r="J1398" t="s">
        <v>5678</v>
      </c>
      <c r="K1398">
        <v>12556</v>
      </c>
      <c r="L1398" s="12">
        <v>41144</v>
      </c>
      <c r="M1398">
        <f>+YEAR(TListado[[#This Row],[FECHA DE COMPRA]])</f>
        <v>2012</v>
      </c>
      <c r="N1398" t="s">
        <v>5919</v>
      </c>
    </row>
    <row r="1399" spans="1:14" x14ac:dyDescent="0.3">
      <c r="A1399">
        <v>1396</v>
      </c>
      <c r="B1399">
        <v>14</v>
      </c>
      <c r="C1399" t="s">
        <v>1587</v>
      </c>
      <c r="D1399" t="s">
        <v>5453</v>
      </c>
      <c r="E1399" t="s">
        <v>5454</v>
      </c>
      <c r="F1399" t="s">
        <v>5455</v>
      </c>
      <c r="G1399" t="s">
        <v>1588</v>
      </c>
      <c r="H1399" t="s">
        <v>1589</v>
      </c>
      <c r="I1399" t="s">
        <v>4424</v>
      </c>
      <c r="J1399" t="s">
        <v>5456</v>
      </c>
      <c r="K1399">
        <v>9609</v>
      </c>
      <c r="L1399" s="12">
        <v>40744</v>
      </c>
      <c r="M1399">
        <f>+YEAR(TListado[[#This Row],[FECHA DE COMPRA]])</f>
        <v>2011</v>
      </c>
      <c r="N1399" t="s">
        <v>5919</v>
      </c>
    </row>
    <row r="1400" spans="1:14" x14ac:dyDescent="0.3">
      <c r="A1400">
        <v>1397</v>
      </c>
      <c r="B1400">
        <v>14</v>
      </c>
      <c r="C1400" t="s">
        <v>1587</v>
      </c>
      <c r="D1400" t="s">
        <v>5662</v>
      </c>
      <c r="E1400" t="s">
        <v>5663</v>
      </c>
      <c r="F1400" t="s">
        <v>5664</v>
      </c>
      <c r="G1400" t="s">
        <v>1588</v>
      </c>
      <c r="H1400" t="s">
        <v>1589</v>
      </c>
      <c r="I1400" t="s">
        <v>4424</v>
      </c>
      <c r="J1400" t="s">
        <v>5665</v>
      </c>
      <c r="K1400">
        <v>12556</v>
      </c>
      <c r="L1400" s="12">
        <v>41144</v>
      </c>
      <c r="M1400">
        <f>+YEAR(TListado[[#This Row],[FECHA DE COMPRA]])</f>
        <v>2012</v>
      </c>
      <c r="N1400" t="s">
        <v>5919</v>
      </c>
    </row>
    <row r="1401" spans="1:14" x14ac:dyDescent="0.3">
      <c r="A1401">
        <v>1398</v>
      </c>
      <c r="B1401">
        <v>14</v>
      </c>
      <c r="C1401" t="s">
        <v>1587</v>
      </c>
      <c r="D1401" t="s">
        <v>4852</v>
      </c>
      <c r="E1401" t="s">
        <v>4853</v>
      </c>
      <c r="F1401" t="s">
        <v>4854</v>
      </c>
      <c r="G1401" t="s">
        <v>1588</v>
      </c>
      <c r="H1401" t="s">
        <v>1589</v>
      </c>
      <c r="I1401" t="s">
        <v>4424</v>
      </c>
      <c r="J1401" t="s">
        <v>4855</v>
      </c>
      <c r="K1401">
        <v>9609</v>
      </c>
      <c r="L1401" s="12">
        <v>40744</v>
      </c>
      <c r="M1401">
        <f>+YEAR(TListado[[#This Row],[FECHA DE COMPRA]])</f>
        <v>2011</v>
      </c>
      <c r="N1401" t="s">
        <v>5919</v>
      </c>
    </row>
    <row r="1402" spans="1:14" x14ac:dyDescent="0.3">
      <c r="A1402">
        <v>1399</v>
      </c>
      <c r="B1402">
        <v>14</v>
      </c>
      <c r="C1402" t="s">
        <v>1587</v>
      </c>
      <c r="D1402" t="s">
        <v>4430</v>
      </c>
      <c r="E1402" t="s">
        <v>4431</v>
      </c>
      <c r="F1402" t="s">
        <v>4432</v>
      </c>
      <c r="G1402" t="s">
        <v>1588</v>
      </c>
      <c r="H1402" t="s">
        <v>1589</v>
      </c>
      <c r="I1402" t="s">
        <v>4424</v>
      </c>
      <c r="J1402" t="s">
        <v>4433</v>
      </c>
      <c r="K1402">
        <v>9609</v>
      </c>
      <c r="L1402" s="12">
        <v>40744</v>
      </c>
      <c r="M1402">
        <f>+YEAR(TListado[[#This Row],[FECHA DE COMPRA]])</f>
        <v>2011</v>
      </c>
      <c r="N1402" t="s">
        <v>5919</v>
      </c>
    </row>
    <row r="1403" spans="1:14" x14ac:dyDescent="0.3">
      <c r="A1403">
        <v>1400</v>
      </c>
      <c r="B1403">
        <v>14</v>
      </c>
      <c r="C1403" t="s">
        <v>1587</v>
      </c>
      <c r="D1403" t="s">
        <v>5538</v>
      </c>
      <c r="E1403" t="s">
        <v>5539</v>
      </c>
      <c r="F1403" t="s">
        <v>5540</v>
      </c>
      <c r="G1403" t="s">
        <v>1588</v>
      </c>
      <c r="H1403" t="s">
        <v>1589</v>
      </c>
      <c r="I1403" t="s">
        <v>4424</v>
      </c>
      <c r="J1403" t="s">
        <v>5541</v>
      </c>
      <c r="K1403">
        <v>9609</v>
      </c>
      <c r="L1403" s="12">
        <v>40744</v>
      </c>
      <c r="M1403">
        <f>+YEAR(TListado[[#This Row],[FECHA DE COMPRA]])</f>
        <v>2011</v>
      </c>
      <c r="N1403" t="s">
        <v>5919</v>
      </c>
    </row>
    <row r="1404" spans="1:14" x14ac:dyDescent="0.3">
      <c r="A1404">
        <v>1401</v>
      </c>
      <c r="B1404">
        <v>14</v>
      </c>
      <c r="C1404" t="s">
        <v>1587</v>
      </c>
      <c r="D1404" t="s">
        <v>5471</v>
      </c>
      <c r="E1404" t="s">
        <v>5472</v>
      </c>
      <c r="F1404" t="s">
        <v>5473</v>
      </c>
      <c r="G1404" t="s">
        <v>1588</v>
      </c>
      <c r="H1404" t="s">
        <v>1589</v>
      </c>
      <c r="I1404" t="s">
        <v>4424</v>
      </c>
      <c r="J1404" t="s">
        <v>5474</v>
      </c>
      <c r="K1404">
        <v>9609</v>
      </c>
      <c r="L1404" s="12">
        <v>40744</v>
      </c>
      <c r="M1404">
        <f>+YEAR(TListado[[#This Row],[FECHA DE COMPRA]])</f>
        <v>2011</v>
      </c>
      <c r="N1404" t="s">
        <v>5919</v>
      </c>
    </row>
    <row r="1405" spans="1:14" x14ac:dyDescent="0.3">
      <c r="A1405">
        <v>1402</v>
      </c>
      <c r="B1405">
        <v>14</v>
      </c>
      <c r="C1405" t="s">
        <v>1587</v>
      </c>
      <c r="D1405" t="s">
        <v>4421</v>
      </c>
      <c r="E1405" t="s">
        <v>4422</v>
      </c>
      <c r="F1405" t="s">
        <v>4423</v>
      </c>
      <c r="G1405" t="s">
        <v>1588</v>
      </c>
      <c r="H1405" t="s">
        <v>1589</v>
      </c>
      <c r="I1405" t="s">
        <v>4424</v>
      </c>
      <c r="J1405" t="s">
        <v>4425</v>
      </c>
      <c r="K1405">
        <v>9609</v>
      </c>
      <c r="L1405" s="12">
        <v>40744</v>
      </c>
      <c r="M1405">
        <f>+YEAR(TListado[[#This Row],[FECHA DE COMPRA]])</f>
        <v>2011</v>
      </c>
      <c r="N1405" t="s">
        <v>5919</v>
      </c>
    </row>
    <row r="1406" spans="1:14" x14ac:dyDescent="0.3">
      <c r="A1406">
        <v>1403</v>
      </c>
      <c r="B1406">
        <v>14</v>
      </c>
      <c r="C1406" t="s">
        <v>1587</v>
      </c>
      <c r="D1406" t="s">
        <v>5626</v>
      </c>
      <c r="E1406" t="s">
        <v>5627</v>
      </c>
      <c r="F1406" t="s">
        <v>5628</v>
      </c>
      <c r="G1406" t="s">
        <v>1588</v>
      </c>
      <c r="H1406" t="s">
        <v>1589</v>
      </c>
      <c r="I1406" t="s">
        <v>4424</v>
      </c>
      <c r="J1406" t="s">
        <v>5629</v>
      </c>
      <c r="K1406">
        <v>12556</v>
      </c>
      <c r="L1406" s="12">
        <v>41144</v>
      </c>
      <c r="M1406">
        <f>+YEAR(TListado[[#This Row],[FECHA DE COMPRA]])</f>
        <v>2012</v>
      </c>
      <c r="N1406" t="s">
        <v>5919</v>
      </c>
    </row>
    <row r="1407" spans="1:14" x14ac:dyDescent="0.3">
      <c r="A1407">
        <v>1404</v>
      </c>
      <c r="B1407">
        <v>14</v>
      </c>
      <c r="C1407" t="s">
        <v>1587</v>
      </c>
      <c r="D1407" t="s">
        <v>5534</v>
      </c>
      <c r="E1407" t="s">
        <v>5535</v>
      </c>
      <c r="F1407" t="s">
        <v>5536</v>
      </c>
      <c r="G1407" t="s">
        <v>1588</v>
      </c>
      <c r="H1407" t="s">
        <v>1589</v>
      </c>
      <c r="I1407" t="s">
        <v>4424</v>
      </c>
      <c r="J1407" t="s">
        <v>5537</v>
      </c>
      <c r="K1407">
        <v>9609</v>
      </c>
      <c r="L1407" s="12">
        <v>40744</v>
      </c>
      <c r="M1407">
        <f>+YEAR(TListado[[#This Row],[FECHA DE COMPRA]])</f>
        <v>2011</v>
      </c>
      <c r="N1407" t="s">
        <v>5919</v>
      </c>
    </row>
    <row r="1408" spans="1:14" x14ac:dyDescent="0.3">
      <c r="A1408">
        <v>1405</v>
      </c>
      <c r="B1408">
        <v>14</v>
      </c>
      <c r="C1408" t="s">
        <v>1587</v>
      </c>
      <c r="D1408" t="s">
        <v>5489</v>
      </c>
      <c r="E1408" t="s">
        <v>5490</v>
      </c>
      <c r="F1408" t="s">
        <v>5491</v>
      </c>
      <c r="G1408" t="s">
        <v>1588</v>
      </c>
      <c r="H1408" t="s">
        <v>1589</v>
      </c>
      <c r="I1408" t="s">
        <v>4424</v>
      </c>
      <c r="J1408" t="s">
        <v>5492</v>
      </c>
      <c r="K1408">
        <v>9609</v>
      </c>
      <c r="L1408" s="12">
        <v>40744</v>
      </c>
      <c r="M1408">
        <f>+YEAR(TListado[[#This Row],[FECHA DE COMPRA]])</f>
        <v>2011</v>
      </c>
      <c r="N1408" t="s">
        <v>5919</v>
      </c>
    </row>
    <row r="1409" spans="1:14" x14ac:dyDescent="0.3">
      <c r="A1409">
        <v>1406</v>
      </c>
      <c r="B1409">
        <v>14</v>
      </c>
      <c r="C1409" t="s">
        <v>1587</v>
      </c>
      <c r="D1409" t="s">
        <v>5515</v>
      </c>
      <c r="E1409" t="s">
        <v>5516</v>
      </c>
      <c r="F1409" t="s">
        <v>5517</v>
      </c>
      <c r="G1409" t="s">
        <v>1588</v>
      </c>
      <c r="H1409" t="s">
        <v>1589</v>
      </c>
      <c r="I1409" t="s">
        <v>4424</v>
      </c>
      <c r="J1409" t="s">
        <v>5518</v>
      </c>
      <c r="K1409">
        <v>9609</v>
      </c>
      <c r="L1409" s="12">
        <v>40744</v>
      </c>
      <c r="M1409">
        <f>+YEAR(TListado[[#This Row],[FECHA DE COMPRA]])</f>
        <v>2011</v>
      </c>
      <c r="N1409" t="s">
        <v>5919</v>
      </c>
    </row>
    <row r="1410" spans="1:14" x14ac:dyDescent="0.3">
      <c r="A1410">
        <v>1407</v>
      </c>
      <c r="B1410">
        <v>14</v>
      </c>
      <c r="C1410" t="s">
        <v>1587</v>
      </c>
      <c r="D1410" t="s">
        <v>5599</v>
      </c>
      <c r="E1410" t="s">
        <v>5600</v>
      </c>
      <c r="F1410" t="s">
        <v>5601</v>
      </c>
      <c r="G1410" t="s">
        <v>1588</v>
      </c>
      <c r="H1410" t="s">
        <v>1589</v>
      </c>
      <c r="I1410" t="s">
        <v>1592</v>
      </c>
      <c r="J1410" t="s">
        <v>5602</v>
      </c>
      <c r="K1410">
        <v>12556</v>
      </c>
      <c r="L1410" s="12">
        <v>41144</v>
      </c>
      <c r="M1410">
        <f>+YEAR(TListado[[#This Row],[FECHA DE COMPRA]])</f>
        <v>2012</v>
      </c>
      <c r="N1410" t="s">
        <v>5919</v>
      </c>
    </row>
    <row r="1411" spans="1:14" x14ac:dyDescent="0.3">
      <c r="A1411">
        <v>1408</v>
      </c>
      <c r="B1411">
        <v>14</v>
      </c>
      <c r="C1411" t="s">
        <v>1587</v>
      </c>
      <c r="D1411" t="s">
        <v>5503</v>
      </c>
      <c r="E1411" t="s">
        <v>5504</v>
      </c>
      <c r="F1411" t="s">
        <v>5505</v>
      </c>
      <c r="G1411" t="s">
        <v>1588</v>
      </c>
      <c r="H1411" t="s">
        <v>1589</v>
      </c>
      <c r="I1411" t="s">
        <v>4424</v>
      </c>
      <c r="J1411" t="s">
        <v>5506</v>
      </c>
      <c r="K1411">
        <v>9609</v>
      </c>
      <c r="L1411" s="12">
        <v>40744</v>
      </c>
      <c r="M1411">
        <f>+YEAR(TListado[[#This Row],[FECHA DE COMPRA]])</f>
        <v>2011</v>
      </c>
      <c r="N1411" t="s">
        <v>5919</v>
      </c>
    </row>
    <row r="1412" spans="1:14" x14ac:dyDescent="0.3">
      <c r="A1412">
        <v>1409</v>
      </c>
      <c r="B1412">
        <v>14</v>
      </c>
      <c r="C1412" t="s">
        <v>1587</v>
      </c>
      <c r="D1412" t="s">
        <v>4874</v>
      </c>
      <c r="E1412" t="s">
        <v>4875</v>
      </c>
      <c r="F1412" t="s">
        <v>4876</v>
      </c>
      <c r="G1412" t="s">
        <v>1588</v>
      </c>
      <c r="H1412" t="s">
        <v>1589</v>
      </c>
      <c r="I1412" t="s">
        <v>4424</v>
      </c>
      <c r="J1412" t="s">
        <v>4877</v>
      </c>
      <c r="K1412">
        <v>9609</v>
      </c>
      <c r="L1412" s="12">
        <v>40744</v>
      </c>
      <c r="M1412">
        <f>+YEAR(TListado[[#This Row],[FECHA DE COMPRA]])</f>
        <v>2011</v>
      </c>
      <c r="N1412" t="s">
        <v>5919</v>
      </c>
    </row>
    <row r="1413" spans="1:14" x14ac:dyDescent="0.3">
      <c r="A1413">
        <v>1410</v>
      </c>
      <c r="B1413">
        <v>14</v>
      </c>
      <c r="C1413" t="s">
        <v>1587</v>
      </c>
      <c r="D1413" t="s">
        <v>4785</v>
      </c>
      <c r="E1413" t="s">
        <v>4786</v>
      </c>
      <c r="F1413" t="s">
        <v>4787</v>
      </c>
      <c r="G1413" t="s">
        <v>1588</v>
      </c>
      <c r="H1413" t="s">
        <v>1589</v>
      </c>
      <c r="I1413" t="s">
        <v>3531</v>
      </c>
      <c r="J1413" t="s">
        <v>4788</v>
      </c>
      <c r="K1413">
        <v>9609</v>
      </c>
      <c r="L1413" s="12">
        <v>40744</v>
      </c>
      <c r="M1413">
        <f>+YEAR(TListado[[#This Row],[FECHA DE COMPRA]])</f>
        <v>2011</v>
      </c>
      <c r="N1413" t="s">
        <v>5919</v>
      </c>
    </row>
    <row r="1414" spans="1:14" x14ac:dyDescent="0.3">
      <c r="A1414">
        <v>1411</v>
      </c>
      <c r="B1414">
        <v>14</v>
      </c>
      <c r="C1414" t="s">
        <v>1587</v>
      </c>
      <c r="D1414" t="s">
        <v>4355</v>
      </c>
      <c r="E1414" t="s">
        <v>4356</v>
      </c>
      <c r="F1414" t="s">
        <v>4357</v>
      </c>
      <c r="G1414" t="s">
        <v>1588</v>
      </c>
      <c r="H1414" t="s">
        <v>1589</v>
      </c>
      <c r="I1414" t="s">
        <v>3531</v>
      </c>
      <c r="J1414" t="s">
        <v>4358</v>
      </c>
      <c r="K1414">
        <v>9609</v>
      </c>
      <c r="L1414" s="12">
        <v>40744</v>
      </c>
      <c r="M1414">
        <f>+YEAR(TListado[[#This Row],[FECHA DE COMPRA]])</f>
        <v>2011</v>
      </c>
      <c r="N1414" t="s">
        <v>5919</v>
      </c>
    </row>
    <row r="1415" spans="1:14" x14ac:dyDescent="0.3">
      <c r="A1415">
        <v>1412</v>
      </c>
      <c r="B1415">
        <v>14</v>
      </c>
      <c r="C1415" t="s">
        <v>1587</v>
      </c>
      <c r="D1415" t="s">
        <v>4680</v>
      </c>
      <c r="E1415" t="s">
        <v>4681</v>
      </c>
      <c r="F1415" t="s">
        <v>4682</v>
      </c>
      <c r="G1415" t="s">
        <v>1588</v>
      </c>
      <c r="H1415" t="s">
        <v>1589</v>
      </c>
      <c r="I1415" t="s">
        <v>3531</v>
      </c>
      <c r="J1415" t="s">
        <v>4683</v>
      </c>
      <c r="K1415">
        <v>9609</v>
      </c>
      <c r="L1415" s="12">
        <v>40744</v>
      </c>
      <c r="M1415">
        <f>+YEAR(TListado[[#This Row],[FECHA DE COMPRA]])</f>
        <v>2011</v>
      </c>
      <c r="N1415" t="s">
        <v>5919</v>
      </c>
    </row>
    <row r="1416" spans="1:14" x14ac:dyDescent="0.3">
      <c r="A1416">
        <v>1413</v>
      </c>
      <c r="B1416">
        <v>14</v>
      </c>
      <c r="C1416" t="s">
        <v>1587</v>
      </c>
      <c r="D1416" t="s">
        <v>3667</v>
      </c>
      <c r="E1416" t="s">
        <v>3668</v>
      </c>
      <c r="F1416" t="s">
        <v>3669</v>
      </c>
      <c r="G1416" t="s">
        <v>1588</v>
      </c>
      <c r="H1416" t="s">
        <v>1589</v>
      </c>
      <c r="I1416" t="s">
        <v>3531</v>
      </c>
      <c r="J1416" t="s">
        <v>3670</v>
      </c>
      <c r="K1416">
        <v>12556</v>
      </c>
      <c r="L1416" s="12">
        <v>41144</v>
      </c>
      <c r="M1416">
        <f>+YEAR(TListado[[#This Row],[FECHA DE COMPRA]])</f>
        <v>2012</v>
      </c>
      <c r="N1416" t="s">
        <v>5919</v>
      </c>
    </row>
    <row r="1417" spans="1:14" x14ac:dyDescent="0.3">
      <c r="A1417">
        <v>1414</v>
      </c>
      <c r="B1417">
        <v>14</v>
      </c>
      <c r="C1417" t="s">
        <v>1587</v>
      </c>
      <c r="D1417" t="s">
        <v>5401</v>
      </c>
      <c r="E1417" t="s">
        <v>5402</v>
      </c>
      <c r="F1417" t="s">
        <v>5403</v>
      </c>
      <c r="G1417" t="s">
        <v>1588</v>
      </c>
      <c r="H1417" t="s">
        <v>1589</v>
      </c>
      <c r="I1417" t="s">
        <v>3531</v>
      </c>
      <c r="J1417" t="s">
        <v>5404</v>
      </c>
      <c r="K1417">
        <v>9609</v>
      </c>
      <c r="L1417" s="12">
        <v>40744</v>
      </c>
      <c r="M1417">
        <f>+YEAR(TListado[[#This Row],[FECHA DE COMPRA]])</f>
        <v>2011</v>
      </c>
      <c r="N1417" t="s">
        <v>5919</v>
      </c>
    </row>
    <row r="1418" spans="1:14" x14ac:dyDescent="0.3">
      <c r="A1418">
        <v>1415</v>
      </c>
      <c r="B1418">
        <v>14</v>
      </c>
      <c r="C1418" t="s">
        <v>1587</v>
      </c>
      <c r="D1418" t="s">
        <v>4398</v>
      </c>
      <c r="E1418" t="s">
        <v>4399</v>
      </c>
      <c r="F1418" t="s">
        <v>4400</v>
      </c>
      <c r="G1418" t="s">
        <v>1588</v>
      </c>
      <c r="H1418" t="s">
        <v>1589</v>
      </c>
      <c r="I1418" t="s">
        <v>3531</v>
      </c>
      <c r="J1418" t="s">
        <v>4401</v>
      </c>
      <c r="K1418">
        <v>9609</v>
      </c>
      <c r="L1418" s="12">
        <v>40744</v>
      </c>
      <c r="M1418">
        <f>+YEAR(TListado[[#This Row],[FECHA DE COMPRA]])</f>
        <v>2011</v>
      </c>
      <c r="N1418" t="s">
        <v>5919</v>
      </c>
    </row>
    <row r="1419" spans="1:14" x14ac:dyDescent="0.3">
      <c r="A1419">
        <v>1416</v>
      </c>
      <c r="B1419">
        <v>14</v>
      </c>
      <c r="C1419" t="s">
        <v>1587</v>
      </c>
      <c r="D1419" t="s">
        <v>4886</v>
      </c>
      <c r="E1419" t="s">
        <v>4887</v>
      </c>
      <c r="F1419" t="s">
        <v>4888</v>
      </c>
      <c r="G1419" t="s">
        <v>1588</v>
      </c>
      <c r="H1419" t="s">
        <v>1589</v>
      </c>
      <c r="I1419" t="s">
        <v>3531</v>
      </c>
      <c r="J1419" t="s">
        <v>4889</v>
      </c>
      <c r="K1419">
        <v>9609</v>
      </c>
      <c r="L1419" s="12">
        <v>40744</v>
      </c>
      <c r="M1419">
        <f>+YEAR(TListado[[#This Row],[FECHA DE COMPRA]])</f>
        <v>2011</v>
      </c>
      <c r="N1419" t="s">
        <v>5919</v>
      </c>
    </row>
    <row r="1420" spans="1:14" x14ac:dyDescent="0.3">
      <c r="A1420">
        <v>1417</v>
      </c>
      <c r="B1420">
        <v>14</v>
      </c>
      <c r="C1420" t="s">
        <v>1587</v>
      </c>
      <c r="D1420" t="s">
        <v>5137</v>
      </c>
      <c r="E1420" t="s">
        <v>5138</v>
      </c>
      <c r="F1420" t="s">
        <v>5139</v>
      </c>
      <c r="G1420" t="s">
        <v>1588</v>
      </c>
      <c r="H1420" t="s">
        <v>1589</v>
      </c>
      <c r="I1420" t="s">
        <v>3531</v>
      </c>
      <c r="J1420" t="s">
        <v>5140</v>
      </c>
      <c r="K1420">
        <v>9609</v>
      </c>
      <c r="L1420" s="12">
        <v>40744</v>
      </c>
      <c r="M1420">
        <f>+YEAR(TListado[[#This Row],[FECHA DE COMPRA]])</f>
        <v>2011</v>
      </c>
      <c r="N1420" t="s">
        <v>5919</v>
      </c>
    </row>
    <row r="1421" spans="1:14" x14ac:dyDescent="0.3">
      <c r="A1421">
        <v>1418</v>
      </c>
      <c r="B1421">
        <v>14</v>
      </c>
      <c r="C1421" t="s">
        <v>1587</v>
      </c>
      <c r="D1421" t="s">
        <v>4494</v>
      </c>
      <c r="E1421">
        <v>1190003267</v>
      </c>
      <c r="F1421" t="s">
        <v>3321</v>
      </c>
      <c r="G1421" t="s">
        <v>1588</v>
      </c>
      <c r="H1421" t="s">
        <v>1589</v>
      </c>
      <c r="I1421" t="s">
        <v>3531</v>
      </c>
      <c r="J1421" t="s">
        <v>4495</v>
      </c>
      <c r="K1421">
        <v>9609</v>
      </c>
      <c r="L1421" s="12">
        <v>40744</v>
      </c>
      <c r="M1421">
        <f>+YEAR(TListado[[#This Row],[FECHA DE COMPRA]])</f>
        <v>2011</v>
      </c>
      <c r="N1421" t="s">
        <v>5919</v>
      </c>
    </row>
    <row r="1422" spans="1:14" x14ac:dyDescent="0.3">
      <c r="A1422">
        <v>1419</v>
      </c>
      <c r="B1422">
        <v>14</v>
      </c>
      <c r="C1422" t="s">
        <v>1587</v>
      </c>
      <c r="D1422" t="s">
        <v>4419</v>
      </c>
      <c r="E1422">
        <v>1190003182</v>
      </c>
      <c r="F1422" t="s">
        <v>3321</v>
      </c>
      <c r="G1422" t="s">
        <v>1588</v>
      </c>
      <c r="H1422" t="s">
        <v>1589</v>
      </c>
      <c r="I1422" t="s">
        <v>1596</v>
      </c>
      <c r="J1422" t="s">
        <v>4420</v>
      </c>
      <c r="K1422">
        <v>9609</v>
      </c>
      <c r="L1422" s="12">
        <v>40744</v>
      </c>
      <c r="M1422">
        <f>+YEAR(TListado[[#This Row],[FECHA DE COMPRA]])</f>
        <v>2011</v>
      </c>
      <c r="N1422" t="s">
        <v>5919</v>
      </c>
    </row>
    <row r="1423" spans="1:14" x14ac:dyDescent="0.3">
      <c r="A1423">
        <v>1420</v>
      </c>
      <c r="B1423">
        <v>14</v>
      </c>
      <c r="C1423" t="s">
        <v>1587</v>
      </c>
      <c r="D1423" t="s">
        <v>5687</v>
      </c>
      <c r="E1423" t="s">
        <v>5688</v>
      </c>
      <c r="F1423" t="s">
        <v>5689</v>
      </c>
      <c r="G1423" t="s">
        <v>1588</v>
      </c>
      <c r="H1423" t="s">
        <v>1589</v>
      </c>
      <c r="I1423" t="s">
        <v>5673</v>
      </c>
      <c r="J1423" t="s">
        <v>5690</v>
      </c>
      <c r="K1423">
        <v>12556</v>
      </c>
      <c r="L1423" s="12">
        <v>41144</v>
      </c>
      <c r="M1423">
        <f>+YEAR(TListado[[#This Row],[FECHA DE COMPRA]])</f>
        <v>2012</v>
      </c>
      <c r="N1423" t="s">
        <v>5919</v>
      </c>
    </row>
    <row r="1424" spans="1:14" x14ac:dyDescent="0.3">
      <c r="A1424">
        <v>1421</v>
      </c>
      <c r="B1424">
        <v>14</v>
      </c>
      <c r="C1424" t="s">
        <v>1587</v>
      </c>
      <c r="D1424" t="s">
        <v>5828</v>
      </c>
      <c r="E1424" t="s">
        <v>3026</v>
      </c>
      <c r="F1424" t="s">
        <v>3027</v>
      </c>
      <c r="G1424" t="s">
        <v>1588</v>
      </c>
      <c r="H1424" t="s">
        <v>1589</v>
      </c>
      <c r="I1424" t="s">
        <v>1592</v>
      </c>
      <c r="J1424" t="s">
        <v>1727</v>
      </c>
      <c r="K1424">
        <v>14947</v>
      </c>
      <c r="L1424" s="12">
        <v>41719</v>
      </c>
      <c r="M1424">
        <f>+YEAR(TListado[[#This Row],[FECHA DE COMPRA]])</f>
        <v>2014</v>
      </c>
      <c r="N1424" t="s">
        <v>5919</v>
      </c>
    </row>
    <row r="1425" spans="1:14" x14ac:dyDescent="0.3">
      <c r="A1425">
        <v>1422</v>
      </c>
      <c r="B1425">
        <v>14</v>
      </c>
      <c r="C1425" t="s">
        <v>1587</v>
      </c>
      <c r="D1425" t="s">
        <v>5683</v>
      </c>
      <c r="E1425" t="s">
        <v>5684</v>
      </c>
      <c r="F1425" t="s">
        <v>5685</v>
      </c>
      <c r="G1425" t="s">
        <v>1588</v>
      </c>
      <c r="H1425" t="s">
        <v>1589</v>
      </c>
      <c r="I1425" t="s">
        <v>5673</v>
      </c>
      <c r="J1425" t="s">
        <v>5686</v>
      </c>
      <c r="K1425">
        <v>12556</v>
      </c>
      <c r="L1425" s="12">
        <v>41144</v>
      </c>
      <c r="M1425">
        <f>+YEAR(TListado[[#This Row],[FECHA DE COMPRA]])</f>
        <v>2012</v>
      </c>
      <c r="N1425" t="s">
        <v>5919</v>
      </c>
    </row>
    <row r="1426" spans="1:14" x14ac:dyDescent="0.3">
      <c r="A1426">
        <v>1423</v>
      </c>
      <c r="B1426">
        <v>14</v>
      </c>
      <c r="C1426" t="s">
        <v>1587</v>
      </c>
      <c r="D1426" t="s">
        <v>5679</v>
      </c>
      <c r="E1426" t="s">
        <v>5680</v>
      </c>
      <c r="F1426" t="s">
        <v>5681</v>
      </c>
      <c r="G1426" t="s">
        <v>1588</v>
      </c>
      <c r="H1426" t="s">
        <v>1589</v>
      </c>
      <c r="I1426" t="s">
        <v>5673</v>
      </c>
      <c r="J1426" t="s">
        <v>5682</v>
      </c>
      <c r="K1426">
        <v>12556</v>
      </c>
      <c r="L1426" s="12">
        <v>41144</v>
      </c>
      <c r="M1426">
        <f>+YEAR(TListado[[#This Row],[FECHA DE COMPRA]])</f>
        <v>2012</v>
      </c>
      <c r="N1426" t="s">
        <v>5919</v>
      </c>
    </row>
    <row r="1427" spans="1:14" x14ac:dyDescent="0.3">
      <c r="A1427">
        <v>1424</v>
      </c>
      <c r="B1427">
        <v>14</v>
      </c>
      <c r="C1427" t="s">
        <v>1587</v>
      </c>
      <c r="D1427" t="s">
        <v>5519</v>
      </c>
      <c r="E1427" t="s">
        <v>5520</v>
      </c>
      <c r="F1427" t="s">
        <v>5521</v>
      </c>
      <c r="G1427" t="s">
        <v>1588</v>
      </c>
      <c r="H1427" t="s">
        <v>1589</v>
      </c>
      <c r="I1427" t="s">
        <v>4424</v>
      </c>
      <c r="J1427" t="s">
        <v>5522</v>
      </c>
      <c r="K1427">
        <v>9609</v>
      </c>
      <c r="L1427" s="12">
        <v>40744</v>
      </c>
      <c r="M1427">
        <f>+YEAR(TListado[[#This Row],[FECHA DE COMPRA]])</f>
        <v>2011</v>
      </c>
      <c r="N1427" t="s">
        <v>5919</v>
      </c>
    </row>
    <row r="1428" spans="1:14" x14ac:dyDescent="0.3">
      <c r="A1428">
        <v>1425</v>
      </c>
      <c r="B1428">
        <v>14</v>
      </c>
      <c r="C1428" t="s">
        <v>1587</v>
      </c>
      <c r="D1428" t="s">
        <v>5507</v>
      </c>
      <c r="E1428" t="s">
        <v>5508</v>
      </c>
      <c r="F1428" t="s">
        <v>5509</v>
      </c>
      <c r="G1428" t="s">
        <v>1588</v>
      </c>
      <c r="H1428" t="s">
        <v>1589</v>
      </c>
      <c r="I1428" t="s">
        <v>4424</v>
      </c>
      <c r="J1428" t="s">
        <v>5510</v>
      </c>
      <c r="K1428">
        <v>9609</v>
      </c>
      <c r="L1428" s="12">
        <v>40744</v>
      </c>
      <c r="M1428">
        <f>+YEAR(TListado[[#This Row],[FECHA DE COMPRA]])</f>
        <v>2011</v>
      </c>
      <c r="N1428" t="s">
        <v>5919</v>
      </c>
    </row>
    <row r="1429" spans="1:14" x14ac:dyDescent="0.3">
      <c r="A1429">
        <v>1426</v>
      </c>
      <c r="B1429">
        <v>14</v>
      </c>
      <c r="C1429" t="s">
        <v>1587</v>
      </c>
      <c r="D1429" t="s">
        <v>4533</v>
      </c>
      <c r="E1429" t="s">
        <v>4534</v>
      </c>
      <c r="F1429" t="s">
        <v>4535</v>
      </c>
      <c r="G1429" t="s">
        <v>1588</v>
      </c>
      <c r="H1429" t="s">
        <v>1589</v>
      </c>
      <c r="I1429" t="s">
        <v>3531</v>
      </c>
      <c r="J1429" t="s">
        <v>4536</v>
      </c>
      <c r="K1429">
        <v>9609</v>
      </c>
      <c r="L1429" s="12">
        <v>40744</v>
      </c>
      <c r="M1429">
        <f>+YEAR(TListado[[#This Row],[FECHA DE COMPRA]])</f>
        <v>2011</v>
      </c>
      <c r="N1429" t="s">
        <v>5919</v>
      </c>
    </row>
    <row r="1430" spans="1:14" x14ac:dyDescent="0.3">
      <c r="A1430">
        <v>1427</v>
      </c>
      <c r="B1430">
        <v>14</v>
      </c>
      <c r="C1430" t="s">
        <v>1587</v>
      </c>
      <c r="D1430" t="s">
        <v>3841</v>
      </c>
      <c r="E1430" t="s">
        <v>3842</v>
      </c>
      <c r="F1430" t="s">
        <v>3843</v>
      </c>
      <c r="G1430" t="s">
        <v>1588</v>
      </c>
      <c r="H1430" t="s">
        <v>1589</v>
      </c>
      <c r="I1430" t="s">
        <v>3531</v>
      </c>
      <c r="J1430" t="s">
        <v>3844</v>
      </c>
      <c r="K1430">
        <v>12556</v>
      </c>
      <c r="L1430" s="12">
        <v>41144</v>
      </c>
      <c r="M1430">
        <f>+YEAR(TListado[[#This Row],[FECHA DE COMPRA]])</f>
        <v>2012</v>
      </c>
      <c r="N1430" t="s">
        <v>5919</v>
      </c>
    </row>
    <row r="1431" spans="1:14" x14ac:dyDescent="0.3">
      <c r="A1431">
        <v>1428</v>
      </c>
      <c r="B1431">
        <v>14</v>
      </c>
      <c r="C1431" t="s">
        <v>1587</v>
      </c>
      <c r="D1431" t="s">
        <v>5015</v>
      </c>
      <c r="E1431" t="s">
        <v>5016</v>
      </c>
      <c r="F1431" t="s">
        <v>5017</v>
      </c>
      <c r="G1431" t="s">
        <v>1588</v>
      </c>
      <c r="H1431" t="s">
        <v>1589</v>
      </c>
      <c r="I1431" t="s">
        <v>3531</v>
      </c>
      <c r="J1431" t="s">
        <v>5018</v>
      </c>
      <c r="K1431">
        <v>9609</v>
      </c>
      <c r="L1431" s="12">
        <v>40744</v>
      </c>
      <c r="M1431">
        <f>+YEAR(TListado[[#This Row],[FECHA DE COMPRA]])</f>
        <v>2011</v>
      </c>
      <c r="N1431" t="s">
        <v>5919</v>
      </c>
    </row>
    <row r="1432" spans="1:14" x14ac:dyDescent="0.3">
      <c r="A1432">
        <v>1429</v>
      </c>
      <c r="B1432">
        <v>14</v>
      </c>
      <c r="C1432" t="s">
        <v>1587</v>
      </c>
      <c r="D1432" t="s">
        <v>4370</v>
      </c>
      <c r="E1432" t="s">
        <v>4371</v>
      </c>
      <c r="F1432" t="s">
        <v>4372</v>
      </c>
      <c r="G1432" t="s">
        <v>1588</v>
      </c>
      <c r="H1432" t="s">
        <v>1589</v>
      </c>
      <c r="I1432" t="s">
        <v>3531</v>
      </c>
      <c r="J1432" t="s">
        <v>4373</v>
      </c>
      <c r="K1432">
        <v>9609</v>
      </c>
      <c r="L1432" s="12">
        <v>40744</v>
      </c>
      <c r="M1432">
        <f>+YEAR(TListado[[#This Row],[FECHA DE COMPRA]])</f>
        <v>2011</v>
      </c>
      <c r="N1432" t="s">
        <v>5919</v>
      </c>
    </row>
    <row r="1433" spans="1:14" x14ac:dyDescent="0.3">
      <c r="A1433">
        <v>1430</v>
      </c>
      <c r="B1433">
        <v>14</v>
      </c>
      <c r="C1433" t="s">
        <v>1587</v>
      </c>
      <c r="D1433" t="s">
        <v>4956</v>
      </c>
      <c r="E1433" t="s">
        <v>4957</v>
      </c>
      <c r="F1433" t="s">
        <v>4958</v>
      </c>
      <c r="G1433" t="s">
        <v>1588</v>
      </c>
      <c r="H1433" t="s">
        <v>1589</v>
      </c>
      <c r="I1433" t="s">
        <v>3531</v>
      </c>
      <c r="J1433" t="s">
        <v>4959</v>
      </c>
      <c r="K1433">
        <v>9609</v>
      </c>
      <c r="L1433" s="12">
        <v>40744</v>
      </c>
      <c r="M1433">
        <f>+YEAR(TListado[[#This Row],[FECHA DE COMPRA]])</f>
        <v>2011</v>
      </c>
      <c r="N1433" t="s">
        <v>5919</v>
      </c>
    </row>
    <row r="1434" spans="1:14" x14ac:dyDescent="0.3">
      <c r="A1434">
        <v>1431</v>
      </c>
      <c r="B1434">
        <v>14</v>
      </c>
      <c r="C1434" t="s">
        <v>1587</v>
      </c>
      <c r="D1434" t="s">
        <v>3723</v>
      </c>
      <c r="E1434" t="s">
        <v>3724</v>
      </c>
      <c r="F1434" t="s">
        <v>3725</v>
      </c>
      <c r="G1434" t="s">
        <v>1588</v>
      </c>
      <c r="H1434" t="s">
        <v>1589</v>
      </c>
      <c r="I1434" t="s">
        <v>3531</v>
      </c>
      <c r="J1434" t="s">
        <v>3726</v>
      </c>
      <c r="K1434">
        <v>12556</v>
      </c>
      <c r="L1434" s="12">
        <v>41144</v>
      </c>
      <c r="M1434">
        <f>+YEAR(TListado[[#This Row],[FECHA DE COMPRA]])</f>
        <v>2012</v>
      </c>
      <c r="N1434" t="s">
        <v>5919</v>
      </c>
    </row>
    <row r="1435" spans="1:14" x14ac:dyDescent="0.3">
      <c r="A1435">
        <v>1432</v>
      </c>
      <c r="B1435">
        <v>14</v>
      </c>
      <c r="C1435" t="s">
        <v>1587</v>
      </c>
      <c r="D1435" t="s">
        <v>5011</v>
      </c>
      <c r="E1435" t="s">
        <v>5012</v>
      </c>
      <c r="F1435" t="s">
        <v>5013</v>
      </c>
      <c r="G1435" t="s">
        <v>1588</v>
      </c>
      <c r="H1435" t="s">
        <v>1589</v>
      </c>
      <c r="I1435" t="s">
        <v>3531</v>
      </c>
      <c r="J1435" t="s">
        <v>5014</v>
      </c>
      <c r="K1435">
        <v>9609</v>
      </c>
      <c r="L1435" s="12">
        <v>40744</v>
      </c>
      <c r="M1435">
        <f>+YEAR(TListado[[#This Row],[FECHA DE COMPRA]])</f>
        <v>2011</v>
      </c>
      <c r="N1435" t="s">
        <v>5919</v>
      </c>
    </row>
    <row r="1436" spans="1:14" x14ac:dyDescent="0.3">
      <c r="A1436">
        <v>1433</v>
      </c>
      <c r="B1436">
        <v>14</v>
      </c>
      <c r="C1436" t="s">
        <v>1587</v>
      </c>
      <c r="D1436" t="s">
        <v>3894</v>
      </c>
      <c r="E1436" t="s">
        <v>3895</v>
      </c>
      <c r="F1436" t="s">
        <v>3896</v>
      </c>
      <c r="G1436" t="s">
        <v>1588</v>
      </c>
      <c r="H1436" t="s">
        <v>1589</v>
      </c>
      <c r="I1436" t="s">
        <v>3531</v>
      </c>
      <c r="J1436" t="s">
        <v>3897</v>
      </c>
      <c r="K1436">
        <v>12556</v>
      </c>
      <c r="L1436" s="12">
        <v>41144</v>
      </c>
      <c r="M1436">
        <f>+YEAR(TListado[[#This Row],[FECHA DE COMPRA]])</f>
        <v>2012</v>
      </c>
      <c r="N1436" t="s">
        <v>5919</v>
      </c>
    </row>
    <row r="1437" spans="1:14" x14ac:dyDescent="0.3">
      <c r="A1437">
        <v>1434</v>
      </c>
      <c r="B1437">
        <v>14</v>
      </c>
      <c r="C1437" t="s">
        <v>1587</v>
      </c>
      <c r="D1437" t="s">
        <v>3837</v>
      </c>
      <c r="E1437" t="s">
        <v>3838</v>
      </c>
      <c r="F1437" t="s">
        <v>3839</v>
      </c>
      <c r="G1437" t="s">
        <v>1588</v>
      </c>
      <c r="H1437" t="s">
        <v>1589</v>
      </c>
      <c r="I1437" t="s">
        <v>3531</v>
      </c>
      <c r="J1437" t="s">
        <v>3840</v>
      </c>
      <c r="K1437">
        <v>12556</v>
      </c>
      <c r="L1437" s="12">
        <v>41144</v>
      </c>
      <c r="M1437">
        <f>+YEAR(TListado[[#This Row],[FECHA DE COMPRA]])</f>
        <v>2012</v>
      </c>
      <c r="N1437" t="s">
        <v>5919</v>
      </c>
    </row>
    <row r="1438" spans="1:14" x14ac:dyDescent="0.3">
      <c r="A1438">
        <v>1435</v>
      </c>
      <c r="B1438">
        <v>14</v>
      </c>
      <c r="C1438" t="s">
        <v>1587</v>
      </c>
      <c r="D1438" t="s">
        <v>5197</v>
      </c>
      <c r="E1438" t="s">
        <v>5198</v>
      </c>
      <c r="F1438" t="s">
        <v>5199</v>
      </c>
      <c r="G1438" t="s">
        <v>1588</v>
      </c>
      <c r="H1438" t="s">
        <v>1589</v>
      </c>
      <c r="I1438" t="s">
        <v>3531</v>
      </c>
      <c r="J1438" t="s">
        <v>5200</v>
      </c>
      <c r="K1438">
        <v>9609</v>
      </c>
      <c r="L1438" s="12">
        <v>40744</v>
      </c>
      <c r="M1438">
        <f>+YEAR(TListado[[#This Row],[FECHA DE COMPRA]])</f>
        <v>2011</v>
      </c>
      <c r="N1438" t="s">
        <v>5919</v>
      </c>
    </row>
    <row r="1439" spans="1:14" x14ac:dyDescent="0.3">
      <c r="A1439">
        <v>1436</v>
      </c>
      <c r="B1439">
        <v>14</v>
      </c>
      <c r="C1439" t="s">
        <v>1587</v>
      </c>
      <c r="D1439" t="s">
        <v>4013</v>
      </c>
      <c r="E1439" t="s">
        <v>4014</v>
      </c>
      <c r="F1439" t="s">
        <v>4015</v>
      </c>
      <c r="G1439" t="s">
        <v>1588</v>
      </c>
      <c r="H1439" t="s">
        <v>1589</v>
      </c>
      <c r="I1439" t="s">
        <v>3531</v>
      </c>
      <c r="J1439" t="s">
        <v>4016</v>
      </c>
      <c r="K1439">
        <v>9609</v>
      </c>
      <c r="L1439" s="12">
        <v>40744</v>
      </c>
      <c r="M1439">
        <f>+YEAR(TListado[[#This Row],[FECHA DE COMPRA]])</f>
        <v>2011</v>
      </c>
      <c r="N1439" t="s">
        <v>5919</v>
      </c>
    </row>
    <row r="1440" spans="1:14" x14ac:dyDescent="0.3">
      <c r="A1440">
        <v>1437</v>
      </c>
      <c r="B1440">
        <v>14</v>
      </c>
      <c r="C1440" t="s">
        <v>1587</v>
      </c>
      <c r="D1440" t="s">
        <v>4374</v>
      </c>
      <c r="E1440" t="s">
        <v>4375</v>
      </c>
      <c r="F1440" t="s">
        <v>4376</v>
      </c>
      <c r="G1440" t="s">
        <v>1588</v>
      </c>
      <c r="H1440" t="s">
        <v>1589</v>
      </c>
      <c r="I1440" t="s">
        <v>3531</v>
      </c>
      <c r="J1440" t="s">
        <v>4377</v>
      </c>
      <c r="K1440">
        <v>9609</v>
      </c>
      <c r="L1440" s="12">
        <v>40744</v>
      </c>
      <c r="M1440">
        <f>+YEAR(TListado[[#This Row],[FECHA DE COMPRA]])</f>
        <v>2011</v>
      </c>
      <c r="N1440" t="s">
        <v>5919</v>
      </c>
    </row>
    <row r="1441" spans="1:14" x14ac:dyDescent="0.3">
      <c r="A1441">
        <v>1438</v>
      </c>
      <c r="B1441">
        <v>14</v>
      </c>
      <c r="C1441" t="s">
        <v>1587</v>
      </c>
      <c r="D1441" t="s">
        <v>4509</v>
      </c>
      <c r="E1441" t="s">
        <v>4510</v>
      </c>
      <c r="F1441" t="s">
        <v>4511</v>
      </c>
      <c r="G1441" t="s">
        <v>1588</v>
      </c>
      <c r="H1441" t="s">
        <v>1589</v>
      </c>
      <c r="I1441" t="s">
        <v>3531</v>
      </c>
      <c r="J1441" t="s">
        <v>4512</v>
      </c>
      <c r="K1441">
        <v>9609</v>
      </c>
      <c r="L1441" s="12">
        <v>40744</v>
      </c>
      <c r="M1441">
        <f>+YEAR(TListado[[#This Row],[FECHA DE COMPRA]])</f>
        <v>2011</v>
      </c>
      <c r="N1441" t="s">
        <v>5919</v>
      </c>
    </row>
    <row r="1442" spans="1:14" x14ac:dyDescent="0.3">
      <c r="A1442">
        <v>1439</v>
      </c>
      <c r="B1442">
        <v>14</v>
      </c>
      <c r="C1442" t="s">
        <v>1587</v>
      </c>
      <c r="D1442" t="s">
        <v>4284</v>
      </c>
      <c r="E1442" t="s">
        <v>4285</v>
      </c>
      <c r="F1442" t="s">
        <v>4286</v>
      </c>
      <c r="G1442" t="s">
        <v>1588</v>
      </c>
      <c r="H1442" t="s">
        <v>1589</v>
      </c>
      <c r="I1442" t="s">
        <v>3531</v>
      </c>
      <c r="J1442" t="s">
        <v>4287</v>
      </c>
      <c r="K1442">
        <v>9609</v>
      </c>
      <c r="L1442" s="12">
        <v>40744</v>
      </c>
      <c r="M1442">
        <f>+YEAR(TListado[[#This Row],[FECHA DE COMPRA]])</f>
        <v>2011</v>
      </c>
      <c r="N1442" t="s">
        <v>5919</v>
      </c>
    </row>
    <row r="1443" spans="1:14" x14ac:dyDescent="0.3">
      <c r="A1443">
        <v>1440</v>
      </c>
      <c r="B1443">
        <v>14</v>
      </c>
      <c r="C1443" t="s">
        <v>1587</v>
      </c>
      <c r="D1443" t="s">
        <v>4136</v>
      </c>
      <c r="E1443">
        <v>1190003144</v>
      </c>
      <c r="F1443" t="s">
        <v>4137</v>
      </c>
      <c r="G1443" t="s">
        <v>1588</v>
      </c>
      <c r="H1443" t="s">
        <v>1589</v>
      </c>
      <c r="I1443" t="s">
        <v>3531</v>
      </c>
      <c r="J1443" t="s">
        <v>4138</v>
      </c>
      <c r="K1443">
        <v>9609</v>
      </c>
      <c r="L1443" s="12">
        <v>40744</v>
      </c>
      <c r="M1443">
        <f>+YEAR(TListado[[#This Row],[FECHA DE COMPRA]])</f>
        <v>2011</v>
      </c>
      <c r="N1443" t="s">
        <v>5919</v>
      </c>
    </row>
    <row r="1444" spans="1:14" x14ac:dyDescent="0.3">
      <c r="A1444">
        <v>1441</v>
      </c>
      <c r="B1444">
        <v>14</v>
      </c>
      <c r="C1444" t="s">
        <v>1587</v>
      </c>
      <c r="D1444" t="s">
        <v>3791</v>
      </c>
      <c r="E1444" t="s">
        <v>3792</v>
      </c>
      <c r="F1444" t="s">
        <v>3793</v>
      </c>
      <c r="G1444" t="s">
        <v>1588</v>
      </c>
      <c r="H1444" t="s">
        <v>1589</v>
      </c>
      <c r="I1444" t="s">
        <v>3531</v>
      </c>
      <c r="J1444" t="s">
        <v>3794</v>
      </c>
      <c r="K1444">
        <v>12556</v>
      </c>
      <c r="L1444" s="12">
        <v>41144</v>
      </c>
      <c r="M1444">
        <f>+YEAR(TListado[[#This Row],[FECHA DE COMPRA]])</f>
        <v>2012</v>
      </c>
      <c r="N1444" t="s">
        <v>5919</v>
      </c>
    </row>
    <row r="1445" spans="1:14" x14ac:dyDescent="0.3">
      <c r="A1445">
        <v>1442</v>
      </c>
      <c r="B1445">
        <v>14</v>
      </c>
      <c r="C1445" t="s">
        <v>1587</v>
      </c>
      <c r="D1445" t="s">
        <v>5153</v>
      </c>
      <c r="E1445" t="s">
        <v>5154</v>
      </c>
      <c r="F1445" t="s">
        <v>5155</v>
      </c>
      <c r="G1445" t="s">
        <v>1588</v>
      </c>
      <c r="H1445" t="s">
        <v>1589</v>
      </c>
      <c r="I1445" t="s">
        <v>3531</v>
      </c>
      <c r="J1445" t="s">
        <v>5156</v>
      </c>
      <c r="K1445">
        <v>9609</v>
      </c>
      <c r="L1445" s="12">
        <v>40744</v>
      </c>
      <c r="M1445">
        <f>+YEAR(TListado[[#This Row],[FECHA DE COMPRA]])</f>
        <v>2011</v>
      </c>
      <c r="N1445" t="s">
        <v>5919</v>
      </c>
    </row>
    <row r="1446" spans="1:14" x14ac:dyDescent="0.3">
      <c r="A1446">
        <v>1443</v>
      </c>
      <c r="B1446">
        <v>14</v>
      </c>
      <c r="C1446" t="s">
        <v>1587</v>
      </c>
      <c r="D1446" t="s">
        <v>3564</v>
      </c>
      <c r="E1446" t="s">
        <v>3565</v>
      </c>
      <c r="F1446" t="s">
        <v>3566</v>
      </c>
      <c r="G1446" t="s">
        <v>1588</v>
      </c>
      <c r="H1446" t="s">
        <v>1589</v>
      </c>
      <c r="I1446" t="s">
        <v>3548</v>
      </c>
      <c r="J1446" t="s">
        <v>3567</v>
      </c>
      <c r="K1446">
        <v>9609</v>
      </c>
      <c r="L1446" s="12">
        <v>40744</v>
      </c>
      <c r="M1446">
        <f>+YEAR(TListado[[#This Row],[FECHA DE COMPRA]])</f>
        <v>2011</v>
      </c>
      <c r="N1446" t="s">
        <v>5919</v>
      </c>
    </row>
    <row r="1447" spans="1:14" x14ac:dyDescent="0.3">
      <c r="A1447">
        <v>1444</v>
      </c>
      <c r="B1447">
        <v>14</v>
      </c>
      <c r="C1447" t="s">
        <v>1587</v>
      </c>
      <c r="D1447" t="s">
        <v>3606</v>
      </c>
      <c r="E1447" t="s">
        <v>3607</v>
      </c>
      <c r="F1447" t="s">
        <v>3608</v>
      </c>
      <c r="G1447" t="s">
        <v>1588</v>
      </c>
      <c r="H1447" t="s">
        <v>1589</v>
      </c>
      <c r="I1447" t="s">
        <v>3548</v>
      </c>
      <c r="J1447" t="s">
        <v>3609</v>
      </c>
      <c r="K1447">
        <v>9609</v>
      </c>
      <c r="L1447" s="12">
        <v>40744</v>
      </c>
      <c r="M1447">
        <f>+YEAR(TListado[[#This Row],[FECHA DE COMPRA]])</f>
        <v>2011</v>
      </c>
      <c r="N1447" t="s">
        <v>5919</v>
      </c>
    </row>
    <row r="1448" spans="1:14" x14ac:dyDescent="0.3">
      <c r="A1448">
        <v>1445</v>
      </c>
      <c r="B1448">
        <v>14</v>
      </c>
      <c r="C1448" t="s">
        <v>1587</v>
      </c>
      <c r="D1448" t="s">
        <v>3588</v>
      </c>
      <c r="E1448" t="s">
        <v>3589</v>
      </c>
      <c r="F1448" t="s">
        <v>3590</v>
      </c>
      <c r="G1448" t="s">
        <v>1588</v>
      </c>
      <c r="H1448" t="s">
        <v>1589</v>
      </c>
      <c r="I1448" t="s">
        <v>3548</v>
      </c>
      <c r="J1448" t="s">
        <v>3591</v>
      </c>
      <c r="K1448">
        <v>9609</v>
      </c>
      <c r="L1448" s="12">
        <v>40744</v>
      </c>
      <c r="M1448">
        <f>+YEAR(TListado[[#This Row],[FECHA DE COMPRA]])</f>
        <v>2011</v>
      </c>
      <c r="N1448" t="s">
        <v>5919</v>
      </c>
    </row>
    <row r="1449" spans="1:14" x14ac:dyDescent="0.3">
      <c r="A1449">
        <v>1446</v>
      </c>
      <c r="B1449">
        <v>14</v>
      </c>
      <c r="C1449" t="s">
        <v>1587</v>
      </c>
      <c r="D1449" t="s">
        <v>3550</v>
      </c>
      <c r="E1449" t="s">
        <v>3551</v>
      </c>
      <c r="F1449" t="s">
        <v>3552</v>
      </c>
      <c r="G1449" t="s">
        <v>1588</v>
      </c>
      <c r="H1449" t="s">
        <v>1589</v>
      </c>
      <c r="I1449" t="s">
        <v>3548</v>
      </c>
      <c r="J1449" t="s">
        <v>3553</v>
      </c>
      <c r="K1449">
        <v>9609</v>
      </c>
      <c r="L1449" s="12">
        <v>40744</v>
      </c>
      <c r="M1449">
        <f>+YEAR(TListado[[#This Row],[FECHA DE COMPRA]])</f>
        <v>2011</v>
      </c>
      <c r="N1449" t="s">
        <v>5919</v>
      </c>
    </row>
    <row r="1450" spans="1:14" x14ac:dyDescent="0.3">
      <c r="A1450">
        <v>1447</v>
      </c>
      <c r="B1450">
        <v>14</v>
      </c>
      <c r="C1450" t="s">
        <v>1587</v>
      </c>
      <c r="D1450" t="s">
        <v>3572</v>
      </c>
      <c r="E1450" t="s">
        <v>3573</v>
      </c>
      <c r="F1450" t="s">
        <v>3574</v>
      </c>
      <c r="G1450" t="s">
        <v>1588</v>
      </c>
      <c r="H1450" t="s">
        <v>1589</v>
      </c>
      <c r="I1450" t="s">
        <v>3548</v>
      </c>
      <c r="J1450" t="s">
        <v>3575</v>
      </c>
      <c r="K1450">
        <v>9609</v>
      </c>
      <c r="L1450" s="12">
        <v>40744</v>
      </c>
      <c r="M1450">
        <f>+YEAR(TListado[[#This Row],[FECHA DE COMPRA]])</f>
        <v>2011</v>
      </c>
      <c r="N1450" t="s">
        <v>5919</v>
      </c>
    </row>
    <row r="1451" spans="1:14" x14ac:dyDescent="0.3">
      <c r="A1451">
        <v>1448</v>
      </c>
      <c r="B1451">
        <v>14</v>
      </c>
      <c r="C1451" t="s">
        <v>1587</v>
      </c>
      <c r="D1451" t="s">
        <v>3596</v>
      </c>
      <c r="E1451" t="s">
        <v>3597</v>
      </c>
      <c r="F1451" t="s">
        <v>3321</v>
      </c>
      <c r="G1451" t="s">
        <v>1588</v>
      </c>
      <c r="H1451" t="s">
        <v>1589</v>
      </c>
      <c r="I1451" t="s">
        <v>3548</v>
      </c>
      <c r="J1451" t="s">
        <v>3598</v>
      </c>
      <c r="K1451">
        <v>9609</v>
      </c>
      <c r="L1451" s="12">
        <v>40744</v>
      </c>
      <c r="M1451">
        <f>+YEAR(TListado[[#This Row],[FECHA DE COMPRA]])</f>
        <v>2011</v>
      </c>
      <c r="N1451" t="s">
        <v>5919</v>
      </c>
    </row>
    <row r="1452" spans="1:14" x14ac:dyDescent="0.3">
      <c r="A1452">
        <v>1449</v>
      </c>
      <c r="B1452">
        <v>14</v>
      </c>
      <c r="C1452" t="s">
        <v>1587</v>
      </c>
      <c r="D1452" t="s">
        <v>3554</v>
      </c>
      <c r="E1452">
        <v>1190002800</v>
      </c>
      <c r="F1452" t="s">
        <v>3555</v>
      </c>
      <c r="G1452" t="s">
        <v>1588</v>
      </c>
      <c r="H1452" t="s">
        <v>1589</v>
      </c>
      <c r="I1452" t="s">
        <v>3548</v>
      </c>
      <c r="J1452" t="s">
        <v>3556</v>
      </c>
      <c r="K1452">
        <v>9609</v>
      </c>
      <c r="L1452" s="12">
        <v>40744</v>
      </c>
      <c r="M1452">
        <f>+YEAR(TListado[[#This Row],[FECHA DE COMPRA]])</f>
        <v>2011</v>
      </c>
      <c r="N1452" t="s">
        <v>5919</v>
      </c>
    </row>
    <row r="1453" spans="1:14" x14ac:dyDescent="0.3">
      <c r="A1453">
        <v>1450</v>
      </c>
      <c r="B1453">
        <v>14</v>
      </c>
      <c r="C1453" t="s">
        <v>1587</v>
      </c>
      <c r="D1453" t="s">
        <v>3614</v>
      </c>
      <c r="E1453" t="s">
        <v>3615</v>
      </c>
      <c r="F1453" t="s">
        <v>3616</v>
      </c>
      <c r="G1453" t="s">
        <v>1588</v>
      </c>
      <c r="H1453" t="s">
        <v>1589</v>
      </c>
      <c r="I1453" t="s">
        <v>3548</v>
      </c>
      <c r="J1453" t="s">
        <v>3617</v>
      </c>
      <c r="K1453">
        <v>9609</v>
      </c>
      <c r="L1453" s="12">
        <v>40744</v>
      </c>
      <c r="M1453">
        <f>+YEAR(TListado[[#This Row],[FECHA DE COMPRA]])</f>
        <v>2011</v>
      </c>
      <c r="N1453" t="s">
        <v>5919</v>
      </c>
    </row>
    <row r="1454" spans="1:14" x14ac:dyDescent="0.3">
      <c r="A1454">
        <v>1451</v>
      </c>
      <c r="B1454">
        <v>14</v>
      </c>
      <c r="C1454" t="s">
        <v>1587</v>
      </c>
      <c r="D1454" t="s">
        <v>3618</v>
      </c>
      <c r="E1454" t="s">
        <v>3619</v>
      </c>
      <c r="F1454" t="s">
        <v>3620</v>
      </c>
      <c r="G1454" t="s">
        <v>1588</v>
      </c>
      <c r="H1454" t="s">
        <v>1589</v>
      </c>
      <c r="I1454" t="s">
        <v>3548</v>
      </c>
      <c r="J1454" t="s">
        <v>3621</v>
      </c>
      <c r="K1454">
        <v>9609</v>
      </c>
      <c r="L1454" s="12">
        <v>40744</v>
      </c>
      <c r="M1454">
        <f>+YEAR(TListado[[#This Row],[FECHA DE COMPRA]])</f>
        <v>2011</v>
      </c>
      <c r="N1454" t="s">
        <v>5919</v>
      </c>
    </row>
    <row r="1455" spans="1:14" x14ac:dyDescent="0.3">
      <c r="A1455">
        <v>1452</v>
      </c>
      <c r="B1455">
        <v>14</v>
      </c>
      <c r="C1455" t="s">
        <v>1587</v>
      </c>
      <c r="D1455" t="s">
        <v>3599</v>
      </c>
      <c r="E1455" t="s">
        <v>3600</v>
      </c>
      <c r="F1455" t="s">
        <v>3601</v>
      </c>
      <c r="G1455" t="s">
        <v>1588</v>
      </c>
      <c r="H1455" t="s">
        <v>1589</v>
      </c>
      <c r="I1455" t="s">
        <v>3548</v>
      </c>
      <c r="J1455" t="s">
        <v>3602</v>
      </c>
      <c r="K1455">
        <v>9609</v>
      </c>
      <c r="L1455" s="12">
        <v>40744</v>
      </c>
      <c r="M1455">
        <f>+YEAR(TListado[[#This Row],[FECHA DE COMPRA]])</f>
        <v>2011</v>
      </c>
      <c r="N1455" t="s">
        <v>5919</v>
      </c>
    </row>
    <row r="1456" spans="1:14" x14ac:dyDescent="0.3">
      <c r="A1456">
        <v>1453</v>
      </c>
      <c r="B1456">
        <v>14</v>
      </c>
      <c r="C1456" t="s">
        <v>1587</v>
      </c>
      <c r="D1456" t="s">
        <v>3592</v>
      </c>
      <c r="E1456" t="s">
        <v>3593</v>
      </c>
      <c r="F1456" t="s">
        <v>3594</v>
      </c>
      <c r="G1456" t="s">
        <v>1588</v>
      </c>
      <c r="H1456" t="s">
        <v>1589</v>
      </c>
      <c r="I1456" t="s">
        <v>3548</v>
      </c>
      <c r="J1456" t="s">
        <v>3595</v>
      </c>
      <c r="K1456">
        <v>9609</v>
      </c>
      <c r="L1456" s="12">
        <v>40744</v>
      </c>
      <c r="M1456">
        <f>+YEAR(TListado[[#This Row],[FECHA DE COMPRA]])</f>
        <v>2011</v>
      </c>
      <c r="N1456" t="s">
        <v>5919</v>
      </c>
    </row>
    <row r="1457" spans="1:14" x14ac:dyDescent="0.3">
      <c r="A1457">
        <v>1454</v>
      </c>
      <c r="B1457">
        <v>14</v>
      </c>
      <c r="C1457" t="s">
        <v>1587</v>
      </c>
      <c r="D1457" t="s">
        <v>3610</v>
      </c>
      <c r="E1457" t="s">
        <v>3611</v>
      </c>
      <c r="F1457" t="s">
        <v>3612</v>
      </c>
      <c r="G1457" t="s">
        <v>1588</v>
      </c>
      <c r="H1457" t="s">
        <v>1589</v>
      </c>
      <c r="I1457" t="s">
        <v>3548</v>
      </c>
      <c r="J1457" t="s">
        <v>3613</v>
      </c>
      <c r="K1457">
        <v>9609</v>
      </c>
      <c r="L1457" s="12">
        <v>40744</v>
      </c>
      <c r="M1457">
        <f>+YEAR(TListado[[#This Row],[FECHA DE COMPRA]])</f>
        <v>2011</v>
      </c>
      <c r="N1457" t="s">
        <v>5919</v>
      </c>
    </row>
    <row r="1458" spans="1:14" x14ac:dyDescent="0.3">
      <c r="A1458">
        <v>1455</v>
      </c>
      <c r="B1458">
        <v>14</v>
      </c>
      <c r="C1458" t="s">
        <v>1587</v>
      </c>
      <c r="D1458" t="s">
        <v>3622</v>
      </c>
      <c r="E1458" t="s">
        <v>3623</v>
      </c>
      <c r="F1458" t="s">
        <v>3321</v>
      </c>
      <c r="G1458" t="s">
        <v>1588</v>
      </c>
      <c r="H1458" t="s">
        <v>1589</v>
      </c>
      <c r="I1458" t="s">
        <v>3548</v>
      </c>
      <c r="J1458" t="s">
        <v>3624</v>
      </c>
      <c r="K1458">
        <v>9609</v>
      </c>
      <c r="L1458" s="12">
        <v>40744</v>
      </c>
      <c r="M1458">
        <f>+YEAR(TListado[[#This Row],[FECHA DE COMPRA]])</f>
        <v>2011</v>
      </c>
      <c r="N1458" t="s">
        <v>5919</v>
      </c>
    </row>
    <row r="1459" spans="1:14" x14ac:dyDescent="0.3">
      <c r="A1459">
        <v>1456</v>
      </c>
      <c r="B1459">
        <v>14</v>
      </c>
      <c r="C1459" t="s">
        <v>1587</v>
      </c>
      <c r="D1459" t="s">
        <v>5829</v>
      </c>
      <c r="E1459">
        <v>1190001488</v>
      </c>
      <c r="F1459" t="s">
        <v>3118</v>
      </c>
      <c r="G1459" t="s">
        <v>1588</v>
      </c>
      <c r="H1459" t="s">
        <v>1715</v>
      </c>
      <c r="I1459" t="s">
        <v>1728</v>
      </c>
      <c r="J1459" t="s">
        <v>1729</v>
      </c>
      <c r="K1459">
        <v>5512</v>
      </c>
      <c r="L1459" s="12">
        <v>43330</v>
      </c>
      <c r="M1459">
        <f>+YEAR(TListado[[#This Row],[FECHA DE COMPRA]])</f>
        <v>2018</v>
      </c>
      <c r="N1459" t="s">
        <v>5919</v>
      </c>
    </row>
    <row r="1460" spans="1:14" x14ac:dyDescent="0.3">
      <c r="A1460">
        <v>1457</v>
      </c>
      <c r="B1460">
        <v>14</v>
      </c>
      <c r="C1460" t="s">
        <v>1587</v>
      </c>
      <c r="D1460" t="s">
        <v>4574</v>
      </c>
      <c r="E1460" t="s">
        <v>4575</v>
      </c>
      <c r="F1460" t="s">
        <v>4576</v>
      </c>
      <c r="G1460" t="s">
        <v>1588</v>
      </c>
      <c r="H1460" t="s">
        <v>1589</v>
      </c>
      <c r="I1460" t="s">
        <v>3531</v>
      </c>
      <c r="J1460" t="s">
        <v>4577</v>
      </c>
      <c r="K1460">
        <v>9609</v>
      </c>
      <c r="L1460" s="12">
        <v>40744</v>
      </c>
      <c r="M1460">
        <f>+YEAR(TListado[[#This Row],[FECHA DE COMPRA]])</f>
        <v>2011</v>
      </c>
      <c r="N1460" t="s">
        <v>5919</v>
      </c>
    </row>
    <row r="1461" spans="1:14" x14ac:dyDescent="0.3">
      <c r="A1461">
        <v>1458</v>
      </c>
      <c r="B1461">
        <v>14</v>
      </c>
      <c r="C1461" t="s">
        <v>1587</v>
      </c>
      <c r="D1461" t="s">
        <v>4976</v>
      </c>
      <c r="E1461" t="s">
        <v>4977</v>
      </c>
      <c r="F1461" t="s">
        <v>4978</v>
      </c>
      <c r="G1461" t="s">
        <v>1588</v>
      </c>
      <c r="H1461" t="s">
        <v>1589</v>
      </c>
      <c r="I1461" t="s">
        <v>3531</v>
      </c>
      <c r="J1461" t="s">
        <v>4979</v>
      </c>
      <c r="K1461">
        <v>9609</v>
      </c>
      <c r="L1461" s="12">
        <v>40744</v>
      </c>
      <c r="M1461">
        <f>+YEAR(TListado[[#This Row],[FECHA DE COMPRA]])</f>
        <v>2011</v>
      </c>
      <c r="N1461" t="s">
        <v>5919</v>
      </c>
    </row>
    <row r="1462" spans="1:14" x14ac:dyDescent="0.3">
      <c r="A1462">
        <v>1459</v>
      </c>
      <c r="B1462">
        <v>14</v>
      </c>
      <c r="C1462" t="s">
        <v>1587</v>
      </c>
      <c r="D1462" t="s">
        <v>4706</v>
      </c>
      <c r="E1462" t="s">
        <v>4707</v>
      </c>
      <c r="F1462" t="s">
        <v>4708</v>
      </c>
      <c r="G1462" t="s">
        <v>1588</v>
      </c>
      <c r="H1462" t="s">
        <v>1589</v>
      </c>
      <c r="I1462" t="s">
        <v>3531</v>
      </c>
      <c r="J1462" t="s">
        <v>4709</v>
      </c>
      <c r="K1462">
        <v>9609</v>
      </c>
      <c r="L1462" s="12">
        <v>40744</v>
      </c>
      <c r="M1462">
        <f>+YEAR(TListado[[#This Row],[FECHA DE COMPRA]])</f>
        <v>2011</v>
      </c>
      <c r="N1462" t="s">
        <v>5919</v>
      </c>
    </row>
    <row r="1463" spans="1:14" x14ac:dyDescent="0.3">
      <c r="A1463">
        <v>1460</v>
      </c>
      <c r="B1463">
        <v>14</v>
      </c>
      <c r="C1463" t="s">
        <v>1587</v>
      </c>
      <c r="D1463" t="s">
        <v>4934</v>
      </c>
      <c r="E1463" t="s">
        <v>4935</v>
      </c>
      <c r="F1463" t="s">
        <v>4936</v>
      </c>
      <c r="G1463" t="s">
        <v>1588</v>
      </c>
      <c r="H1463" t="s">
        <v>1589</v>
      </c>
      <c r="I1463" t="s">
        <v>3531</v>
      </c>
      <c r="J1463" t="s">
        <v>4937</v>
      </c>
      <c r="K1463">
        <v>9609</v>
      </c>
      <c r="L1463" s="12">
        <v>40744</v>
      </c>
      <c r="M1463">
        <f>+YEAR(TListado[[#This Row],[FECHA DE COMPRA]])</f>
        <v>2011</v>
      </c>
      <c r="N1463" t="s">
        <v>5919</v>
      </c>
    </row>
    <row r="1464" spans="1:14" x14ac:dyDescent="0.3">
      <c r="A1464">
        <v>1461</v>
      </c>
      <c r="B1464">
        <v>14</v>
      </c>
      <c r="C1464" t="s">
        <v>1587</v>
      </c>
      <c r="D1464" t="s">
        <v>3886</v>
      </c>
      <c r="E1464" t="s">
        <v>3887</v>
      </c>
      <c r="F1464" t="s">
        <v>3888</v>
      </c>
      <c r="G1464" t="s">
        <v>1588</v>
      </c>
      <c r="H1464" t="s">
        <v>1589</v>
      </c>
      <c r="I1464" t="s">
        <v>3531</v>
      </c>
      <c r="J1464" t="s">
        <v>3889</v>
      </c>
      <c r="K1464">
        <v>12556</v>
      </c>
      <c r="L1464" s="12">
        <v>41144</v>
      </c>
      <c r="M1464">
        <f>+YEAR(TListado[[#This Row],[FECHA DE COMPRA]])</f>
        <v>2012</v>
      </c>
      <c r="N1464" t="s">
        <v>5919</v>
      </c>
    </row>
    <row r="1465" spans="1:14" x14ac:dyDescent="0.3">
      <c r="A1465">
        <v>1462</v>
      </c>
      <c r="B1465">
        <v>14</v>
      </c>
      <c r="C1465" t="s">
        <v>1587</v>
      </c>
      <c r="D1465" t="s">
        <v>4386</v>
      </c>
      <c r="E1465" t="s">
        <v>4387</v>
      </c>
      <c r="F1465" t="s">
        <v>4388</v>
      </c>
      <c r="G1465" t="s">
        <v>1588</v>
      </c>
      <c r="H1465" t="s">
        <v>1589</v>
      </c>
      <c r="I1465" t="s">
        <v>3531</v>
      </c>
      <c r="J1465" t="s">
        <v>4389</v>
      </c>
      <c r="K1465">
        <v>9609</v>
      </c>
      <c r="L1465" s="12">
        <v>40744</v>
      </c>
      <c r="M1465">
        <f>+YEAR(TListado[[#This Row],[FECHA DE COMPRA]])</f>
        <v>2011</v>
      </c>
      <c r="N1465" t="s">
        <v>5919</v>
      </c>
    </row>
    <row r="1466" spans="1:14" x14ac:dyDescent="0.3">
      <c r="A1466">
        <v>1463</v>
      </c>
      <c r="B1466">
        <v>14</v>
      </c>
      <c r="C1466" t="s">
        <v>1587</v>
      </c>
      <c r="D1466" t="s">
        <v>4090</v>
      </c>
      <c r="E1466" t="s">
        <v>4091</v>
      </c>
      <c r="F1466" t="s">
        <v>4092</v>
      </c>
      <c r="G1466" t="s">
        <v>1588</v>
      </c>
      <c r="H1466" t="s">
        <v>1589</v>
      </c>
      <c r="I1466" t="s">
        <v>3531</v>
      </c>
      <c r="J1466" t="s">
        <v>4093</v>
      </c>
      <c r="K1466">
        <v>9609</v>
      </c>
      <c r="L1466" s="12">
        <v>40744</v>
      </c>
      <c r="M1466">
        <f>+YEAR(TListado[[#This Row],[FECHA DE COMPRA]])</f>
        <v>2011</v>
      </c>
      <c r="N1466" t="s">
        <v>5919</v>
      </c>
    </row>
    <row r="1467" spans="1:14" x14ac:dyDescent="0.3">
      <c r="A1467">
        <v>1464</v>
      </c>
      <c r="B1467">
        <v>14</v>
      </c>
      <c r="C1467" t="s">
        <v>1587</v>
      </c>
      <c r="D1467" t="s">
        <v>3519</v>
      </c>
      <c r="E1467" t="s">
        <v>3520</v>
      </c>
      <c r="F1467" t="s">
        <v>3321</v>
      </c>
      <c r="G1467" t="s">
        <v>1588</v>
      </c>
      <c r="H1467" t="s">
        <v>1715</v>
      </c>
      <c r="I1467" t="s">
        <v>3521</v>
      </c>
      <c r="J1467" t="s">
        <v>3522</v>
      </c>
      <c r="K1467">
        <v>12966</v>
      </c>
      <c r="L1467" s="12">
        <v>41526</v>
      </c>
      <c r="M1467">
        <f>+YEAR(TListado[[#This Row],[FECHA DE COMPRA]])</f>
        <v>2013</v>
      </c>
      <c r="N1467" t="s">
        <v>5919</v>
      </c>
    </row>
    <row r="1468" spans="1:14" x14ac:dyDescent="0.3">
      <c r="A1468">
        <v>1465</v>
      </c>
      <c r="B1468">
        <v>14</v>
      </c>
      <c r="C1468" t="s">
        <v>1587</v>
      </c>
      <c r="D1468" t="s">
        <v>3491</v>
      </c>
      <c r="E1468" t="s">
        <v>3492</v>
      </c>
      <c r="F1468" t="s">
        <v>3321</v>
      </c>
      <c r="G1468" t="s">
        <v>1588</v>
      </c>
      <c r="H1468" t="s">
        <v>1715</v>
      </c>
      <c r="I1468" t="s">
        <v>1716</v>
      </c>
      <c r="J1468" t="s">
        <v>3493</v>
      </c>
      <c r="K1468">
        <v>14947</v>
      </c>
      <c r="L1468" s="12">
        <v>41841</v>
      </c>
      <c r="M1468">
        <f>+YEAR(TListado[[#This Row],[FECHA DE COMPRA]])</f>
        <v>2014</v>
      </c>
      <c r="N1468" t="s">
        <v>5919</v>
      </c>
    </row>
    <row r="1469" spans="1:14" x14ac:dyDescent="0.3">
      <c r="A1469">
        <v>1466</v>
      </c>
      <c r="B1469">
        <v>14</v>
      </c>
      <c r="C1469" t="s">
        <v>1587</v>
      </c>
      <c r="D1469" t="s">
        <v>3494</v>
      </c>
      <c r="E1469" t="s">
        <v>3495</v>
      </c>
      <c r="F1469" t="s">
        <v>3321</v>
      </c>
      <c r="G1469" t="s">
        <v>1588</v>
      </c>
      <c r="H1469" t="s">
        <v>1715</v>
      </c>
      <c r="I1469" t="s">
        <v>1716</v>
      </c>
      <c r="J1469" t="s">
        <v>3496</v>
      </c>
      <c r="K1469">
        <v>14947</v>
      </c>
      <c r="L1469" s="12">
        <v>41841</v>
      </c>
      <c r="M1469">
        <f>+YEAR(TListado[[#This Row],[FECHA DE COMPRA]])</f>
        <v>2014</v>
      </c>
      <c r="N1469" t="s">
        <v>5919</v>
      </c>
    </row>
    <row r="1470" spans="1:14" x14ac:dyDescent="0.3">
      <c r="A1470">
        <v>1467</v>
      </c>
      <c r="B1470">
        <v>14</v>
      </c>
      <c r="C1470" t="s">
        <v>1587</v>
      </c>
      <c r="D1470" t="s">
        <v>4247</v>
      </c>
      <c r="E1470" t="s">
        <v>4248</v>
      </c>
      <c r="F1470" t="s">
        <v>4249</v>
      </c>
      <c r="G1470" t="s">
        <v>1588</v>
      </c>
      <c r="H1470" t="s">
        <v>1589</v>
      </c>
      <c r="I1470" t="s">
        <v>3531</v>
      </c>
      <c r="J1470" t="s">
        <v>4250</v>
      </c>
      <c r="K1470">
        <v>9609</v>
      </c>
      <c r="L1470" s="12">
        <v>40744</v>
      </c>
      <c r="M1470">
        <f>+YEAR(TListado[[#This Row],[FECHA DE COMPRA]])</f>
        <v>2011</v>
      </c>
      <c r="N1470" t="s">
        <v>5919</v>
      </c>
    </row>
    <row r="1471" spans="1:14" x14ac:dyDescent="0.3">
      <c r="A1471">
        <v>1468</v>
      </c>
      <c r="B1471">
        <v>14</v>
      </c>
      <c r="C1471" t="s">
        <v>1587</v>
      </c>
      <c r="D1471" t="s">
        <v>4465</v>
      </c>
      <c r="E1471">
        <v>1190003036</v>
      </c>
      <c r="F1471" t="s">
        <v>3321</v>
      </c>
      <c r="G1471" t="s">
        <v>1588</v>
      </c>
      <c r="H1471" t="s">
        <v>1589</v>
      </c>
      <c r="I1471" t="s">
        <v>3531</v>
      </c>
      <c r="J1471" t="s">
        <v>4466</v>
      </c>
      <c r="K1471">
        <v>9609</v>
      </c>
      <c r="L1471" s="12">
        <v>40744</v>
      </c>
      <c r="M1471">
        <f>+YEAR(TListado[[#This Row],[FECHA DE COMPRA]])</f>
        <v>2011</v>
      </c>
      <c r="N1471" t="s">
        <v>5919</v>
      </c>
    </row>
    <row r="1472" spans="1:14" x14ac:dyDescent="0.3">
      <c r="A1472">
        <v>1469</v>
      </c>
      <c r="B1472">
        <v>14</v>
      </c>
      <c r="C1472" t="s">
        <v>1587</v>
      </c>
      <c r="D1472" t="s">
        <v>5019</v>
      </c>
      <c r="E1472">
        <v>1190003495</v>
      </c>
      <c r="F1472" t="s">
        <v>3321</v>
      </c>
      <c r="G1472" t="s">
        <v>1588</v>
      </c>
      <c r="H1472" t="s">
        <v>1589</v>
      </c>
      <c r="I1472" t="s">
        <v>3531</v>
      </c>
      <c r="J1472" t="s">
        <v>5020</v>
      </c>
      <c r="K1472">
        <v>9609</v>
      </c>
      <c r="L1472" s="12">
        <v>40744</v>
      </c>
      <c r="M1472">
        <f>+YEAR(TListado[[#This Row],[FECHA DE COMPRA]])</f>
        <v>2011</v>
      </c>
      <c r="N1472" t="s">
        <v>5919</v>
      </c>
    </row>
    <row r="1473" spans="1:14" x14ac:dyDescent="0.3">
      <c r="A1473">
        <v>1470</v>
      </c>
      <c r="B1473">
        <v>14</v>
      </c>
      <c r="C1473" t="s">
        <v>1587</v>
      </c>
      <c r="D1473" t="s">
        <v>4613</v>
      </c>
      <c r="E1473" t="s">
        <v>4614</v>
      </c>
      <c r="F1473" t="s">
        <v>3321</v>
      </c>
      <c r="G1473" t="s">
        <v>1588</v>
      </c>
      <c r="H1473" t="s">
        <v>1589</v>
      </c>
      <c r="I1473" t="s">
        <v>3531</v>
      </c>
      <c r="J1473" t="s">
        <v>4615</v>
      </c>
      <c r="K1473">
        <v>9609</v>
      </c>
      <c r="L1473" s="12">
        <v>40744</v>
      </c>
      <c r="M1473">
        <f>+YEAR(TListado[[#This Row],[FECHA DE COMPRA]])</f>
        <v>2011</v>
      </c>
      <c r="N1473" t="s">
        <v>5919</v>
      </c>
    </row>
    <row r="1474" spans="1:14" x14ac:dyDescent="0.3">
      <c r="A1474">
        <v>1471</v>
      </c>
      <c r="B1474">
        <v>14</v>
      </c>
      <c r="C1474" t="s">
        <v>1587</v>
      </c>
      <c r="D1474" t="s">
        <v>4714</v>
      </c>
      <c r="E1474">
        <v>1190003079</v>
      </c>
      <c r="F1474" t="s">
        <v>3321</v>
      </c>
      <c r="G1474" t="s">
        <v>1588</v>
      </c>
      <c r="H1474" t="s">
        <v>1589</v>
      </c>
      <c r="I1474" t="s">
        <v>3531</v>
      </c>
      <c r="J1474" t="s">
        <v>4715</v>
      </c>
      <c r="K1474">
        <v>9609</v>
      </c>
      <c r="L1474" s="12">
        <v>40744</v>
      </c>
      <c r="M1474">
        <f>+YEAR(TListado[[#This Row],[FECHA DE COMPRA]])</f>
        <v>2011</v>
      </c>
      <c r="N1474" t="s">
        <v>5919</v>
      </c>
    </row>
    <row r="1475" spans="1:14" x14ac:dyDescent="0.3">
      <c r="A1475">
        <v>1472</v>
      </c>
      <c r="B1475">
        <v>14</v>
      </c>
      <c r="C1475" t="s">
        <v>1587</v>
      </c>
      <c r="D1475" t="s">
        <v>3997</v>
      </c>
      <c r="E1475" t="s">
        <v>3998</v>
      </c>
      <c r="F1475" t="s">
        <v>3999</v>
      </c>
      <c r="G1475" t="s">
        <v>1588</v>
      </c>
      <c r="H1475" t="s">
        <v>1589</v>
      </c>
      <c r="I1475" t="s">
        <v>3531</v>
      </c>
      <c r="J1475" t="s">
        <v>4000</v>
      </c>
      <c r="K1475">
        <v>9609</v>
      </c>
      <c r="L1475" s="12">
        <v>40744</v>
      </c>
      <c r="M1475">
        <f>+YEAR(TListado[[#This Row],[FECHA DE COMPRA]])</f>
        <v>2011</v>
      </c>
      <c r="N1475" t="s">
        <v>5919</v>
      </c>
    </row>
    <row r="1476" spans="1:14" x14ac:dyDescent="0.3">
      <c r="A1476">
        <v>1473</v>
      </c>
      <c r="B1476">
        <v>14</v>
      </c>
      <c r="C1476" t="s">
        <v>1587</v>
      </c>
      <c r="D1476" t="s">
        <v>4795</v>
      </c>
      <c r="E1476" t="s">
        <v>4796</v>
      </c>
      <c r="F1476" t="s">
        <v>3321</v>
      </c>
      <c r="G1476" t="s">
        <v>1588</v>
      </c>
      <c r="H1476" t="s">
        <v>1589</v>
      </c>
      <c r="I1476" t="s">
        <v>3531</v>
      </c>
      <c r="J1476" t="s">
        <v>4797</v>
      </c>
      <c r="K1476">
        <v>9609</v>
      </c>
      <c r="L1476" s="12">
        <v>40744</v>
      </c>
      <c r="M1476">
        <f>+YEAR(TListado[[#This Row],[FECHA DE COMPRA]])</f>
        <v>2011</v>
      </c>
      <c r="N1476" t="s">
        <v>5919</v>
      </c>
    </row>
    <row r="1477" spans="1:14" x14ac:dyDescent="0.3">
      <c r="A1477">
        <v>1474</v>
      </c>
      <c r="B1477">
        <v>14</v>
      </c>
      <c r="C1477" t="s">
        <v>1587</v>
      </c>
      <c r="D1477" t="s">
        <v>4441</v>
      </c>
      <c r="E1477">
        <v>1190003010</v>
      </c>
      <c r="F1477" t="s">
        <v>3321</v>
      </c>
      <c r="G1477" t="s">
        <v>1588</v>
      </c>
      <c r="H1477" t="s">
        <v>1589</v>
      </c>
      <c r="I1477" t="s">
        <v>3531</v>
      </c>
      <c r="J1477" t="s">
        <v>4442</v>
      </c>
      <c r="K1477">
        <v>9609</v>
      </c>
      <c r="L1477" s="12">
        <v>40744</v>
      </c>
      <c r="M1477">
        <f>+YEAR(TListado[[#This Row],[FECHA DE COMPRA]])</f>
        <v>2011</v>
      </c>
      <c r="N1477" t="s">
        <v>5919</v>
      </c>
    </row>
    <row r="1478" spans="1:14" x14ac:dyDescent="0.3">
      <c r="A1478">
        <v>1475</v>
      </c>
      <c r="B1478">
        <v>14</v>
      </c>
      <c r="C1478" t="s">
        <v>1587</v>
      </c>
      <c r="D1478" t="s">
        <v>3750</v>
      </c>
      <c r="E1478" t="s">
        <v>3751</v>
      </c>
      <c r="F1478" t="s">
        <v>3752</v>
      </c>
      <c r="G1478" t="s">
        <v>1588</v>
      </c>
      <c r="H1478" t="s">
        <v>1589</v>
      </c>
      <c r="I1478" t="s">
        <v>3531</v>
      </c>
      <c r="J1478" t="s">
        <v>3753</v>
      </c>
      <c r="K1478">
        <v>12556</v>
      </c>
      <c r="L1478" s="12">
        <v>41144</v>
      </c>
      <c r="M1478">
        <f>+YEAR(TListado[[#This Row],[FECHA DE COMPRA]])</f>
        <v>2012</v>
      </c>
      <c r="N1478" t="s">
        <v>5919</v>
      </c>
    </row>
    <row r="1479" spans="1:14" x14ac:dyDescent="0.3">
      <c r="A1479">
        <v>1476</v>
      </c>
      <c r="B1479">
        <v>14</v>
      </c>
      <c r="C1479" t="s">
        <v>1587</v>
      </c>
      <c r="D1479" t="s">
        <v>4820</v>
      </c>
      <c r="E1479" t="s">
        <v>4821</v>
      </c>
      <c r="F1479" t="s">
        <v>4822</v>
      </c>
      <c r="G1479" t="s">
        <v>1588</v>
      </c>
      <c r="H1479" t="s">
        <v>1589</v>
      </c>
      <c r="I1479" t="s">
        <v>3531</v>
      </c>
      <c r="J1479" t="s">
        <v>4823</v>
      </c>
      <c r="K1479">
        <v>9609</v>
      </c>
      <c r="L1479" s="12">
        <v>40744</v>
      </c>
      <c r="M1479">
        <f>+YEAR(TListado[[#This Row],[FECHA DE COMPRA]])</f>
        <v>2011</v>
      </c>
      <c r="N1479" t="s">
        <v>5919</v>
      </c>
    </row>
    <row r="1480" spans="1:14" x14ac:dyDescent="0.3">
      <c r="A1480">
        <v>1477</v>
      </c>
      <c r="B1480">
        <v>14</v>
      </c>
      <c r="C1480" t="s">
        <v>1587</v>
      </c>
      <c r="D1480" t="s">
        <v>5329</v>
      </c>
      <c r="E1480" t="s">
        <v>5330</v>
      </c>
      <c r="F1480" t="s">
        <v>5331</v>
      </c>
      <c r="G1480" t="s">
        <v>1588</v>
      </c>
      <c r="H1480" t="s">
        <v>1589</v>
      </c>
      <c r="I1480" t="s">
        <v>3531</v>
      </c>
      <c r="J1480" t="s">
        <v>5332</v>
      </c>
      <c r="K1480">
        <v>9609</v>
      </c>
      <c r="L1480" s="12">
        <v>40744</v>
      </c>
      <c r="M1480">
        <f>+YEAR(TListado[[#This Row],[FECHA DE COMPRA]])</f>
        <v>2011</v>
      </c>
      <c r="N1480" t="s">
        <v>5919</v>
      </c>
    </row>
    <row r="1481" spans="1:14" x14ac:dyDescent="0.3">
      <c r="A1481">
        <v>1478</v>
      </c>
      <c r="B1481">
        <v>14</v>
      </c>
      <c r="C1481" t="s">
        <v>1587</v>
      </c>
      <c r="D1481" t="s">
        <v>3859</v>
      </c>
      <c r="E1481" t="s">
        <v>3860</v>
      </c>
      <c r="F1481" t="s">
        <v>3321</v>
      </c>
      <c r="G1481" t="s">
        <v>1588</v>
      </c>
      <c r="H1481" t="s">
        <v>1589</v>
      </c>
      <c r="I1481" t="s">
        <v>3531</v>
      </c>
      <c r="J1481" t="s">
        <v>3861</v>
      </c>
      <c r="K1481">
        <v>12556</v>
      </c>
      <c r="L1481" s="12">
        <v>41144</v>
      </c>
      <c r="M1481">
        <f>+YEAR(TListado[[#This Row],[FECHA DE COMPRA]])</f>
        <v>2012</v>
      </c>
      <c r="N1481" t="s">
        <v>5919</v>
      </c>
    </row>
    <row r="1482" spans="1:14" x14ac:dyDescent="0.3">
      <c r="A1482">
        <v>1479</v>
      </c>
      <c r="B1482">
        <v>14</v>
      </c>
      <c r="C1482" t="s">
        <v>1587</v>
      </c>
      <c r="D1482" t="s">
        <v>3742</v>
      </c>
      <c r="E1482" t="s">
        <v>3743</v>
      </c>
      <c r="F1482" t="s">
        <v>3744</v>
      </c>
      <c r="G1482" t="s">
        <v>1588</v>
      </c>
      <c r="H1482" t="s">
        <v>1589</v>
      </c>
      <c r="I1482" t="s">
        <v>3531</v>
      </c>
      <c r="J1482" t="s">
        <v>3745</v>
      </c>
      <c r="K1482">
        <v>12556</v>
      </c>
      <c r="L1482" s="12">
        <v>41144</v>
      </c>
      <c r="M1482">
        <f>+YEAR(TListado[[#This Row],[FECHA DE COMPRA]])</f>
        <v>2012</v>
      </c>
      <c r="N1482" t="s">
        <v>5919</v>
      </c>
    </row>
    <row r="1483" spans="1:14" x14ac:dyDescent="0.3">
      <c r="A1483">
        <v>1480</v>
      </c>
      <c r="B1483">
        <v>14</v>
      </c>
      <c r="C1483" t="s">
        <v>1587</v>
      </c>
      <c r="D1483" t="s">
        <v>3687</v>
      </c>
      <c r="E1483" t="s">
        <v>3688</v>
      </c>
      <c r="F1483" t="s">
        <v>3689</v>
      </c>
      <c r="G1483" t="s">
        <v>1588</v>
      </c>
      <c r="H1483" t="s">
        <v>1589</v>
      </c>
      <c r="I1483" t="s">
        <v>3531</v>
      </c>
      <c r="J1483" t="s">
        <v>3690</v>
      </c>
      <c r="K1483">
        <v>12556</v>
      </c>
      <c r="L1483" s="12">
        <v>41144</v>
      </c>
      <c r="M1483">
        <f>+YEAR(TListado[[#This Row],[FECHA DE COMPRA]])</f>
        <v>2012</v>
      </c>
      <c r="N1483" t="s">
        <v>5919</v>
      </c>
    </row>
    <row r="1484" spans="1:14" x14ac:dyDescent="0.3">
      <c r="A1484">
        <v>1481</v>
      </c>
      <c r="B1484">
        <v>14</v>
      </c>
      <c r="C1484" t="s">
        <v>1587</v>
      </c>
      <c r="D1484" t="s">
        <v>4806</v>
      </c>
      <c r="E1484" t="s">
        <v>4807</v>
      </c>
      <c r="F1484" t="s">
        <v>4808</v>
      </c>
      <c r="G1484" t="s">
        <v>1588</v>
      </c>
      <c r="H1484" t="s">
        <v>1589</v>
      </c>
      <c r="I1484" t="s">
        <v>3531</v>
      </c>
      <c r="J1484" t="s">
        <v>4809</v>
      </c>
      <c r="K1484">
        <v>9609</v>
      </c>
      <c r="L1484" s="12">
        <v>40744</v>
      </c>
      <c r="M1484">
        <f>+YEAR(TListado[[#This Row],[FECHA DE COMPRA]])</f>
        <v>2011</v>
      </c>
      <c r="N1484" t="s">
        <v>5919</v>
      </c>
    </row>
    <row r="1485" spans="1:14" x14ac:dyDescent="0.3">
      <c r="A1485">
        <v>1482</v>
      </c>
      <c r="B1485">
        <v>14</v>
      </c>
      <c r="C1485" t="s">
        <v>1587</v>
      </c>
      <c r="D1485" t="s">
        <v>3934</v>
      </c>
      <c r="E1485" t="s">
        <v>3935</v>
      </c>
      <c r="F1485" t="s">
        <v>3936</v>
      </c>
      <c r="G1485" t="s">
        <v>1588</v>
      </c>
      <c r="H1485" t="s">
        <v>1589</v>
      </c>
      <c r="I1485" t="s">
        <v>3531</v>
      </c>
      <c r="J1485" t="s">
        <v>3937</v>
      </c>
      <c r="K1485">
        <v>12556</v>
      </c>
      <c r="L1485" s="12">
        <v>41144</v>
      </c>
      <c r="M1485">
        <f>+YEAR(TListado[[#This Row],[FECHA DE COMPRA]])</f>
        <v>2012</v>
      </c>
      <c r="N1485" t="s">
        <v>5919</v>
      </c>
    </row>
    <row r="1486" spans="1:14" x14ac:dyDescent="0.3">
      <c r="A1486">
        <v>1483</v>
      </c>
      <c r="B1486">
        <v>14</v>
      </c>
      <c r="C1486" t="s">
        <v>1587</v>
      </c>
      <c r="D1486" t="s">
        <v>3734</v>
      </c>
      <c r="E1486" t="s">
        <v>3735</v>
      </c>
      <c r="F1486" t="s">
        <v>3736</v>
      </c>
      <c r="G1486" t="s">
        <v>1588</v>
      </c>
      <c r="H1486" t="s">
        <v>1589</v>
      </c>
      <c r="I1486" t="s">
        <v>3531</v>
      </c>
      <c r="J1486" t="s">
        <v>3737</v>
      </c>
      <c r="K1486">
        <v>12556</v>
      </c>
      <c r="L1486" s="12">
        <v>41144</v>
      </c>
      <c r="M1486">
        <f>+YEAR(TListado[[#This Row],[FECHA DE COMPRA]])</f>
        <v>2012</v>
      </c>
      <c r="N1486" t="s">
        <v>5919</v>
      </c>
    </row>
    <row r="1487" spans="1:14" x14ac:dyDescent="0.3">
      <c r="A1487">
        <v>1484</v>
      </c>
      <c r="B1487">
        <v>14</v>
      </c>
      <c r="C1487" t="s">
        <v>1587</v>
      </c>
      <c r="D1487" t="s">
        <v>3746</v>
      </c>
      <c r="E1487" t="s">
        <v>3747</v>
      </c>
      <c r="F1487" t="s">
        <v>3748</v>
      </c>
      <c r="G1487" t="s">
        <v>1588</v>
      </c>
      <c r="H1487" t="s">
        <v>1589</v>
      </c>
      <c r="I1487" t="s">
        <v>3531</v>
      </c>
      <c r="J1487" t="s">
        <v>3749</v>
      </c>
      <c r="K1487">
        <v>12556</v>
      </c>
      <c r="L1487" s="12">
        <v>41144</v>
      </c>
      <c r="M1487">
        <f>+YEAR(TListado[[#This Row],[FECHA DE COMPRA]])</f>
        <v>2012</v>
      </c>
      <c r="N1487" t="s">
        <v>5919</v>
      </c>
    </row>
    <row r="1488" spans="1:14" x14ac:dyDescent="0.3">
      <c r="A1488">
        <v>1485</v>
      </c>
      <c r="B1488">
        <v>14</v>
      </c>
      <c r="C1488" t="s">
        <v>1587</v>
      </c>
      <c r="D1488" t="s">
        <v>4482</v>
      </c>
      <c r="E1488" t="s">
        <v>4483</v>
      </c>
      <c r="F1488" t="s">
        <v>4484</v>
      </c>
      <c r="G1488" t="s">
        <v>1588</v>
      </c>
      <c r="H1488" t="s">
        <v>1589</v>
      </c>
      <c r="I1488" t="s">
        <v>3531</v>
      </c>
      <c r="J1488" t="s">
        <v>4485</v>
      </c>
      <c r="K1488">
        <v>9609</v>
      </c>
      <c r="L1488" s="12">
        <v>40744</v>
      </c>
      <c r="M1488">
        <f>+YEAR(TListado[[#This Row],[FECHA DE COMPRA]])</f>
        <v>2011</v>
      </c>
      <c r="N1488" t="s">
        <v>5919</v>
      </c>
    </row>
    <row r="1489" spans="1:14" x14ac:dyDescent="0.3">
      <c r="A1489">
        <v>1486</v>
      </c>
      <c r="B1489">
        <v>14</v>
      </c>
      <c r="C1489" t="s">
        <v>1587</v>
      </c>
      <c r="D1489" t="s">
        <v>3938</v>
      </c>
      <c r="E1489" t="s">
        <v>3939</v>
      </c>
      <c r="F1489" t="s">
        <v>3940</v>
      </c>
      <c r="G1489" t="s">
        <v>1588</v>
      </c>
      <c r="H1489" t="s">
        <v>1589</v>
      </c>
      <c r="I1489" t="s">
        <v>3531</v>
      </c>
      <c r="J1489" t="s">
        <v>3941</v>
      </c>
      <c r="K1489">
        <v>12556</v>
      </c>
      <c r="L1489" s="12">
        <v>41144</v>
      </c>
      <c r="M1489">
        <f>+YEAR(TListado[[#This Row],[FECHA DE COMPRA]])</f>
        <v>2012</v>
      </c>
      <c r="N1489" t="s">
        <v>5919</v>
      </c>
    </row>
    <row r="1490" spans="1:14" x14ac:dyDescent="0.3">
      <c r="A1490">
        <v>1487</v>
      </c>
      <c r="B1490">
        <v>14</v>
      </c>
      <c r="C1490" t="s">
        <v>1587</v>
      </c>
      <c r="D1490" t="s">
        <v>3754</v>
      </c>
      <c r="E1490" t="s">
        <v>3755</v>
      </c>
      <c r="F1490" t="s">
        <v>3756</v>
      </c>
      <c r="G1490" t="s">
        <v>1588</v>
      </c>
      <c r="H1490" t="s">
        <v>1589</v>
      </c>
      <c r="I1490" t="s">
        <v>3531</v>
      </c>
      <c r="J1490" t="s">
        <v>3757</v>
      </c>
      <c r="K1490">
        <v>12556</v>
      </c>
      <c r="L1490" s="12">
        <v>41144</v>
      </c>
      <c r="M1490">
        <f>+YEAR(TListado[[#This Row],[FECHA DE COMPRA]])</f>
        <v>2012</v>
      </c>
      <c r="N1490" t="s">
        <v>5919</v>
      </c>
    </row>
    <row r="1491" spans="1:14" x14ac:dyDescent="0.3">
      <c r="A1491">
        <v>1488</v>
      </c>
      <c r="B1491">
        <v>14</v>
      </c>
      <c r="C1491" t="s">
        <v>1587</v>
      </c>
      <c r="D1491" t="s">
        <v>3803</v>
      </c>
      <c r="E1491" t="s">
        <v>3804</v>
      </c>
      <c r="F1491" t="s">
        <v>3805</v>
      </c>
      <c r="G1491" t="s">
        <v>1588</v>
      </c>
      <c r="H1491" t="s">
        <v>1589</v>
      </c>
      <c r="I1491" t="s">
        <v>3531</v>
      </c>
      <c r="J1491" t="s">
        <v>3806</v>
      </c>
      <c r="K1491">
        <v>12556</v>
      </c>
      <c r="L1491" s="12">
        <v>41144</v>
      </c>
      <c r="M1491">
        <f>+YEAR(TListado[[#This Row],[FECHA DE COMPRA]])</f>
        <v>2012</v>
      </c>
      <c r="N1491" t="s">
        <v>5919</v>
      </c>
    </row>
    <row r="1492" spans="1:14" x14ac:dyDescent="0.3">
      <c r="A1492">
        <v>1489</v>
      </c>
      <c r="B1492">
        <v>14</v>
      </c>
      <c r="C1492" t="s">
        <v>1587</v>
      </c>
      <c r="D1492" t="s">
        <v>4443</v>
      </c>
      <c r="E1492" t="s">
        <v>4444</v>
      </c>
      <c r="F1492" t="s">
        <v>4445</v>
      </c>
      <c r="G1492" t="s">
        <v>1588</v>
      </c>
      <c r="H1492" t="s">
        <v>1589</v>
      </c>
      <c r="I1492" t="s">
        <v>3531</v>
      </c>
      <c r="J1492" t="s">
        <v>4446</v>
      </c>
      <c r="K1492">
        <v>9609</v>
      </c>
      <c r="L1492" s="12">
        <v>40744</v>
      </c>
      <c r="M1492">
        <f>+YEAR(TListado[[#This Row],[FECHA DE COMPRA]])</f>
        <v>2011</v>
      </c>
      <c r="N1492" t="s">
        <v>5919</v>
      </c>
    </row>
    <row r="1493" spans="1:14" x14ac:dyDescent="0.3">
      <c r="A1493">
        <v>1490</v>
      </c>
      <c r="B1493">
        <v>14</v>
      </c>
      <c r="C1493" t="s">
        <v>1587</v>
      </c>
      <c r="D1493" t="s">
        <v>5830</v>
      </c>
      <c r="E1493" t="s">
        <v>3119</v>
      </c>
      <c r="F1493" t="s">
        <v>3120</v>
      </c>
      <c r="G1493" t="s">
        <v>1588</v>
      </c>
      <c r="H1493" t="s">
        <v>1589</v>
      </c>
      <c r="I1493" t="s">
        <v>1730</v>
      </c>
      <c r="J1493" t="s">
        <v>1731</v>
      </c>
      <c r="K1493">
        <v>16504</v>
      </c>
      <c r="L1493" s="12">
        <v>42111</v>
      </c>
      <c r="M1493">
        <f>+YEAR(TListado[[#This Row],[FECHA DE COMPRA]])</f>
        <v>2015</v>
      </c>
      <c r="N1493" t="s">
        <v>5919</v>
      </c>
    </row>
    <row r="1494" spans="1:14" x14ac:dyDescent="0.3">
      <c r="A1494">
        <v>1491</v>
      </c>
      <c r="B1494">
        <v>14</v>
      </c>
      <c r="C1494" t="s">
        <v>1587</v>
      </c>
      <c r="D1494" t="s">
        <v>3774</v>
      </c>
      <c r="E1494" t="s">
        <v>3775</v>
      </c>
      <c r="F1494" t="s">
        <v>3321</v>
      </c>
      <c r="G1494" t="s">
        <v>1588</v>
      </c>
      <c r="H1494" t="s">
        <v>1589</v>
      </c>
      <c r="I1494" t="s">
        <v>3531</v>
      </c>
      <c r="J1494" t="s">
        <v>3776</v>
      </c>
      <c r="K1494">
        <v>12556</v>
      </c>
      <c r="L1494" s="12">
        <v>41144</v>
      </c>
      <c r="M1494">
        <f>+YEAR(TListado[[#This Row],[FECHA DE COMPRA]])</f>
        <v>2012</v>
      </c>
      <c r="N1494" t="s">
        <v>5919</v>
      </c>
    </row>
    <row r="1495" spans="1:14" x14ac:dyDescent="0.3">
      <c r="A1495">
        <v>1492</v>
      </c>
      <c r="B1495">
        <v>14</v>
      </c>
      <c r="C1495" t="s">
        <v>1587</v>
      </c>
      <c r="D1495" t="s">
        <v>3777</v>
      </c>
      <c r="E1495" t="s">
        <v>3778</v>
      </c>
      <c r="F1495" t="s">
        <v>3321</v>
      </c>
      <c r="G1495" t="s">
        <v>1588</v>
      </c>
      <c r="H1495" t="s">
        <v>1589</v>
      </c>
      <c r="I1495" t="s">
        <v>3531</v>
      </c>
      <c r="J1495" t="s">
        <v>3779</v>
      </c>
      <c r="K1495">
        <v>12556</v>
      </c>
      <c r="L1495" s="12">
        <v>41144</v>
      </c>
      <c r="M1495">
        <f>+YEAR(TListado[[#This Row],[FECHA DE COMPRA]])</f>
        <v>2012</v>
      </c>
      <c r="N1495" t="s">
        <v>5919</v>
      </c>
    </row>
    <row r="1496" spans="1:14" x14ac:dyDescent="0.3">
      <c r="A1496">
        <v>1493</v>
      </c>
      <c r="B1496">
        <v>14</v>
      </c>
      <c r="C1496" t="s">
        <v>1587</v>
      </c>
      <c r="D1496" t="s">
        <v>3780</v>
      </c>
      <c r="E1496" t="s">
        <v>3781</v>
      </c>
      <c r="F1496" t="s">
        <v>3321</v>
      </c>
      <c r="G1496" t="s">
        <v>1588</v>
      </c>
      <c r="H1496" t="s">
        <v>1589</v>
      </c>
      <c r="I1496" t="s">
        <v>3531</v>
      </c>
      <c r="J1496" t="s">
        <v>3782</v>
      </c>
      <c r="K1496">
        <v>12556</v>
      </c>
      <c r="L1496" s="12">
        <v>41144</v>
      </c>
      <c r="M1496">
        <f>+YEAR(TListado[[#This Row],[FECHA DE COMPRA]])</f>
        <v>2012</v>
      </c>
      <c r="N1496" t="s">
        <v>5919</v>
      </c>
    </row>
    <row r="1497" spans="1:14" x14ac:dyDescent="0.3">
      <c r="A1497">
        <v>1494</v>
      </c>
      <c r="B1497">
        <v>14</v>
      </c>
      <c r="C1497" t="s">
        <v>1587</v>
      </c>
      <c r="D1497" t="s">
        <v>3826</v>
      </c>
      <c r="E1497" t="s">
        <v>3827</v>
      </c>
      <c r="F1497" t="s">
        <v>3828</v>
      </c>
      <c r="G1497" t="s">
        <v>1588</v>
      </c>
      <c r="H1497" t="s">
        <v>1589</v>
      </c>
      <c r="I1497" t="s">
        <v>3531</v>
      </c>
      <c r="J1497" t="s">
        <v>3829</v>
      </c>
      <c r="K1497">
        <v>12556</v>
      </c>
      <c r="L1497" s="12">
        <v>41144</v>
      </c>
      <c r="M1497">
        <f>+YEAR(TListado[[#This Row],[FECHA DE COMPRA]])</f>
        <v>2012</v>
      </c>
      <c r="N1497" t="s">
        <v>5919</v>
      </c>
    </row>
    <row r="1498" spans="1:14" x14ac:dyDescent="0.3">
      <c r="A1498">
        <v>1495</v>
      </c>
      <c r="B1498">
        <v>14</v>
      </c>
      <c r="C1498" t="s">
        <v>1587</v>
      </c>
      <c r="D1498" t="s">
        <v>3830</v>
      </c>
      <c r="E1498" t="s">
        <v>3831</v>
      </c>
      <c r="F1498" t="s">
        <v>3321</v>
      </c>
      <c r="G1498" t="s">
        <v>1588</v>
      </c>
      <c r="H1498" t="s">
        <v>1589</v>
      </c>
      <c r="I1498" t="s">
        <v>3531</v>
      </c>
      <c r="J1498" t="s">
        <v>3832</v>
      </c>
      <c r="K1498">
        <v>12556</v>
      </c>
      <c r="L1498" s="12">
        <v>41144</v>
      </c>
      <c r="M1498">
        <f>+YEAR(TListado[[#This Row],[FECHA DE COMPRA]])</f>
        <v>2012</v>
      </c>
      <c r="N1498" t="s">
        <v>5919</v>
      </c>
    </row>
    <row r="1499" spans="1:14" x14ac:dyDescent="0.3">
      <c r="A1499">
        <v>1496</v>
      </c>
      <c r="B1499">
        <v>14</v>
      </c>
      <c r="C1499" t="s">
        <v>1587</v>
      </c>
      <c r="D1499" t="s">
        <v>3853</v>
      </c>
      <c r="E1499" t="s">
        <v>3854</v>
      </c>
      <c r="F1499" t="s">
        <v>3321</v>
      </c>
      <c r="G1499" t="s">
        <v>1588</v>
      </c>
      <c r="H1499" t="s">
        <v>1589</v>
      </c>
      <c r="I1499" t="s">
        <v>3531</v>
      </c>
      <c r="J1499" t="s">
        <v>3855</v>
      </c>
      <c r="K1499">
        <v>12556</v>
      </c>
      <c r="L1499" s="12">
        <v>41144</v>
      </c>
      <c r="M1499">
        <f>+YEAR(TListado[[#This Row],[FECHA DE COMPRA]])</f>
        <v>2012</v>
      </c>
      <c r="N1499" t="s">
        <v>5919</v>
      </c>
    </row>
    <row r="1500" spans="1:14" x14ac:dyDescent="0.3">
      <c r="A1500">
        <v>1497</v>
      </c>
      <c r="B1500">
        <v>14</v>
      </c>
      <c r="C1500" t="s">
        <v>1587</v>
      </c>
      <c r="D1500" t="s">
        <v>4240</v>
      </c>
      <c r="E1500" t="s">
        <v>4241</v>
      </c>
      <c r="F1500" t="s">
        <v>3321</v>
      </c>
      <c r="G1500" t="s">
        <v>1588</v>
      </c>
      <c r="H1500" t="s">
        <v>1589</v>
      </c>
      <c r="I1500" t="s">
        <v>3531</v>
      </c>
      <c r="J1500" t="s">
        <v>4242</v>
      </c>
      <c r="K1500">
        <v>9609</v>
      </c>
      <c r="L1500" s="12">
        <v>40744</v>
      </c>
      <c r="M1500">
        <f>+YEAR(TListado[[#This Row],[FECHA DE COMPRA]])</f>
        <v>2011</v>
      </c>
      <c r="N1500" t="s">
        <v>5919</v>
      </c>
    </row>
    <row r="1501" spans="1:14" x14ac:dyDescent="0.3">
      <c r="A1501">
        <v>1498</v>
      </c>
      <c r="B1501">
        <v>14</v>
      </c>
      <c r="C1501" t="s">
        <v>1587</v>
      </c>
      <c r="D1501" t="s">
        <v>4696</v>
      </c>
      <c r="E1501">
        <v>1190002855</v>
      </c>
      <c r="F1501" t="s">
        <v>3321</v>
      </c>
      <c r="G1501" t="s">
        <v>1588</v>
      </c>
      <c r="H1501" t="s">
        <v>1589</v>
      </c>
      <c r="I1501" t="s">
        <v>3531</v>
      </c>
      <c r="J1501" t="s">
        <v>4697</v>
      </c>
      <c r="K1501">
        <v>9609</v>
      </c>
      <c r="L1501" s="12">
        <v>40744</v>
      </c>
      <c r="M1501">
        <f>+YEAR(TListado[[#This Row],[FECHA DE COMPRA]])</f>
        <v>2011</v>
      </c>
      <c r="N1501" t="s">
        <v>5919</v>
      </c>
    </row>
    <row r="1502" spans="1:14" x14ac:dyDescent="0.3">
      <c r="A1502">
        <v>1499</v>
      </c>
      <c r="B1502">
        <v>14</v>
      </c>
      <c r="C1502" t="s">
        <v>1587</v>
      </c>
      <c r="D1502" t="s">
        <v>4758</v>
      </c>
      <c r="E1502">
        <v>1190003131</v>
      </c>
      <c r="F1502" t="s">
        <v>3321</v>
      </c>
      <c r="G1502" t="s">
        <v>1588</v>
      </c>
      <c r="H1502" t="s">
        <v>1589</v>
      </c>
      <c r="I1502" t="s">
        <v>3531</v>
      </c>
      <c r="J1502" t="s">
        <v>4759</v>
      </c>
      <c r="K1502">
        <v>9609</v>
      </c>
      <c r="L1502" s="12">
        <v>40744</v>
      </c>
      <c r="M1502">
        <f>+YEAR(TListado[[#This Row],[FECHA DE COMPRA]])</f>
        <v>2011</v>
      </c>
      <c r="N1502" t="s">
        <v>5919</v>
      </c>
    </row>
    <row r="1503" spans="1:14" x14ac:dyDescent="0.3">
      <c r="A1503">
        <v>1500</v>
      </c>
      <c r="B1503">
        <v>14</v>
      </c>
      <c r="C1503" t="s">
        <v>1587</v>
      </c>
      <c r="D1503" t="s">
        <v>5080</v>
      </c>
      <c r="E1503" t="s">
        <v>5081</v>
      </c>
      <c r="F1503" t="s">
        <v>5082</v>
      </c>
      <c r="G1503" t="s">
        <v>1588</v>
      </c>
      <c r="H1503" t="s">
        <v>1589</v>
      </c>
      <c r="I1503" t="s">
        <v>3531</v>
      </c>
      <c r="J1503" t="s">
        <v>5083</v>
      </c>
      <c r="K1503">
        <v>9609</v>
      </c>
      <c r="L1503" s="12">
        <v>40744</v>
      </c>
      <c r="M1503">
        <f>+YEAR(TListado[[#This Row],[FECHA DE COMPRA]])</f>
        <v>2011</v>
      </c>
      <c r="N1503" t="s">
        <v>5919</v>
      </c>
    </row>
    <row r="1504" spans="1:14" x14ac:dyDescent="0.3">
      <c r="A1504">
        <v>1501</v>
      </c>
      <c r="B1504">
        <v>14</v>
      </c>
      <c r="C1504" t="s">
        <v>1587</v>
      </c>
      <c r="D1504" t="s">
        <v>3731</v>
      </c>
      <c r="E1504" t="s">
        <v>3732</v>
      </c>
      <c r="F1504" t="s">
        <v>3321</v>
      </c>
      <c r="G1504" t="s">
        <v>1588</v>
      </c>
      <c r="H1504" t="s">
        <v>1589</v>
      </c>
      <c r="I1504" t="s">
        <v>3531</v>
      </c>
      <c r="J1504" t="s">
        <v>3733</v>
      </c>
      <c r="K1504">
        <v>12556</v>
      </c>
      <c r="L1504" s="12">
        <v>41144</v>
      </c>
      <c r="M1504">
        <f>+YEAR(TListado[[#This Row],[FECHA DE COMPRA]])</f>
        <v>2012</v>
      </c>
      <c r="N1504" t="s">
        <v>5919</v>
      </c>
    </row>
    <row r="1505" spans="1:17" x14ac:dyDescent="0.3">
      <c r="A1505">
        <v>1502</v>
      </c>
      <c r="B1505">
        <v>14</v>
      </c>
      <c r="C1505" t="s">
        <v>1587</v>
      </c>
      <c r="D1505" t="s">
        <v>4195</v>
      </c>
      <c r="E1505" t="s">
        <v>4196</v>
      </c>
      <c r="F1505" t="s">
        <v>4197</v>
      </c>
      <c r="G1505" t="s">
        <v>1588</v>
      </c>
      <c r="H1505" t="s">
        <v>1589</v>
      </c>
      <c r="I1505" t="s">
        <v>3531</v>
      </c>
      <c r="J1505" t="s">
        <v>4198</v>
      </c>
      <c r="K1505">
        <v>9609</v>
      </c>
      <c r="L1505" s="12">
        <v>40744</v>
      </c>
      <c r="M1505">
        <f>+YEAR(TListado[[#This Row],[FECHA DE COMPRA]])</f>
        <v>2011</v>
      </c>
      <c r="N1505" t="s">
        <v>5919</v>
      </c>
    </row>
    <row r="1506" spans="1:17" x14ac:dyDescent="0.3">
      <c r="A1506">
        <v>1503</v>
      </c>
      <c r="B1506">
        <v>15</v>
      </c>
      <c r="C1506" t="s">
        <v>1732</v>
      </c>
      <c r="D1506" t="s">
        <v>1740</v>
      </c>
      <c r="E1506">
        <v>1220001220</v>
      </c>
      <c r="F1506" t="s">
        <v>5748</v>
      </c>
      <c r="G1506" t="s">
        <v>1733</v>
      </c>
      <c r="H1506" t="s">
        <v>11</v>
      </c>
      <c r="I1506" t="s">
        <v>1734</v>
      </c>
      <c r="J1506" t="s">
        <v>1741</v>
      </c>
      <c r="K1506" t="s">
        <v>5842</v>
      </c>
      <c r="L1506" s="12">
        <v>40823</v>
      </c>
      <c r="M1506">
        <f>+YEAR(TListado[[#This Row],[FECHA DE COMPRA]])</f>
        <v>2011</v>
      </c>
      <c r="N1506" t="s">
        <v>5919</v>
      </c>
    </row>
    <row r="1507" spans="1:17" x14ac:dyDescent="0.3">
      <c r="A1507">
        <v>1504</v>
      </c>
      <c r="B1507">
        <v>16</v>
      </c>
      <c r="C1507" t="s">
        <v>1732</v>
      </c>
      <c r="D1507" t="s">
        <v>1735</v>
      </c>
      <c r="E1507">
        <v>1220001260</v>
      </c>
      <c r="F1507" t="s">
        <v>5747</v>
      </c>
      <c r="G1507" t="s">
        <v>1654</v>
      </c>
      <c r="H1507" t="s">
        <v>11</v>
      </c>
      <c r="I1507" t="s">
        <v>1736</v>
      </c>
      <c r="J1507" t="s">
        <v>1737</v>
      </c>
      <c r="K1507" t="s">
        <v>5841</v>
      </c>
      <c r="L1507" s="12">
        <v>40547</v>
      </c>
      <c r="M1507">
        <f>+YEAR(TListado[[#This Row],[FECHA DE COMPRA]])</f>
        <v>2011</v>
      </c>
      <c r="N1507" t="s">
        <v>5919</v>
      </c>
    </row>
    <row r="1508" spans="1:17" x14ac:dyDescent="0.3">
      <c r="A1508">
        <v>1505</v>
      </c>
      <c r="B1508">
        <v>16</v>
      </c>
      <c r="C1508" t="s">
        <v>1732</v>
      </c>
      <c r="D1508" t="s">
        <v>1742</v>
      </c>
      <c r="E1508">
        <v>1220001144</v>
      </c>
      <c r="F1508" t="s">
        <v>5749</v>
      </c>
      <c r="G1508" t="s">
        <v>1654</v>
      </c>
      <c r="H1508" t="s">
        <v>11</v>
      </c>
      <c r="I1508" t="s">
        <v>1743</v>
      </c>
      <c r="J1508" t="s">
        <v>1744</v>
      </c>
      <c r="K1508" t="s">
        <v>5843</v>
      </c>
      <c r="L1508" s="12">
        <v>42527</v>
      </c>
      <c r="M1508">
        <f>+YEAR(TListado[[#This Row],[FECHA DE COMPRA]])</f>
        <v>2016</v>
      </c>
      <c r="N1508" t="s">
        <v>5919</v>
      </c>
    </row>
    <row r="1509" spans="1:17" x14ac:dyDescent="0.3">
      <c r="A1509">
        <v>1506</v>
      </c>
      <c r="B1509">
        <v>16</v>
      </c>
      <c r="C1509" t="s">
        <v>1732</v>
      </c>
      <c r="D1509" t="s">
        <v>1745</v>
      </c>
      <c r="E1509">
        <v>1220001223</v>
      </c>
      <c r="F1509" t="s">
        <v>5750</v>
      </c>
      <c r="G1509" t="s">
        <v>1654</v>
      </c>
      <c r="H1509" t="s">
        <v>11</v>
      </c>
      <c r="I1509" t="s">
        <v>1743</v>
      </c>
      <c r="J1509" t="s">
        <v>1746</v>
      </c>
      <c r="K1509" t="s">
        <v>5844</v>
      </c>
      <c r="L1509" s="12">
        <v>41155</v>
      </c>
      <c r="M1509">
        <f>+YEAR(TListado[[#This Row],[FECHA DE COMPRA]])</f>
        <v>2012</v>
      </c>
      <c r="N1509" t="s">
        <v>5919</v>
      </c>
    </row>
    <row r="1510" spans="1:17" x14ac:dyDescent="0.3">
      <c r="A1510">
        <v>1507</v>
      </c>
      <c r="B1510">
        <v>16</v>
      </c>
      <c r="C1510" t="s">
        <v>1732</v>
      </c>
      <c r="D1510" t="s">
        <v>1747</v>
      </c>
      <c r="E1510">
        <v>1220001130</v>
      </c>
      <c r="F1510" t="s">
        <v>5751</v>
      </c>
      <c r="G1510" t="s">
        <v>1654</v>
      </c>
      <c r="H1510" t="s">
        <v>11</v>
      </c>
      <c r="I1510" t="s">
        <v>1748</v>
      </c>
      <c r="J1510" t="s">
        <v>1749</v>
      </c>
      <c r="K1510" t="s">
        <v>5845</v>
      </c>
      <c r="L1510" s="12">
        <v>41667</v>
      </c>
      <c r="M1510">
        <f>+YEAR(TListado[[#This Row],[FECHA DE COMPRA]])</f>
        <v>2014</v>
      </c>
      <c r="N1510" t="s">
        <v>5919</v>
      </c>
    </row>
    <row r="1511" spans="1:17" x14ac:dyDescent="0.3">
      <c r="A1511">
        <v>1508</v>
      </c>
      <c r="B1511">
        <v>16</v>
      </c>
      <c r="C1511" t="s">
        <v>1732</v>
      </c>
      <c r="D1511" t="s">
        <v>1750</v>
      </c>
      <c r="E1511">
        <v>1220001131</v>
      </c>
      <c r="F1511" t="s">
        <v>5752</v>
      </c>
      <c r="G1511" t="s">
        <v>1654</v>
      </c>
      <c r="H1511" t="s">
        <v>11</v>
      </c>
      <c r="I1511" t="s">
        <v>1748</v>
      </c>
      <c r="J1511" t="s">
        <v>1751</v>
      </c>
      <c r="K1511" t="s">
        <v>5845</v>
      </c>
      <c r="L1511" s="12">
        <v>41667</v>
      </c>
      <c r="M1511">
        <f>+YEAR(TListado[[#This Row],[FECHA DE COMPRA]])</f>
        <v>2014</v>
      </c>
      <c r="N1511" t="s">
        <v>5919</v>
      </c>
    </row>
    <row r="1512" spans="1:17" x14ac:dyDescent="0.3">
      <c r="A1512">
        <v>1509</v>
      </c>
      <c r="B1512">
        <v>16</v>
      </c>
      <c r="C1512" t="s">
        <v>1732</v>
      </c>
      <c r="D1512" t="s">
        <v>1756</v>
      </c>
      <c r="E1512">
        <v>1220001257</v>
      </c>
      <c r="F1512" t="s">
        <v>5754</v>
      </c>
      <c r="G1512" t="s">
        <v>1654</v>
      </c>
      <c r="H1512" t="s">
        <v>11</v>
      </c>
      <c r="I1512" t="s">
        <v>1739</v>
      </c>
      <c r="J1512" t="s">
        <v>1757</v>
      </c>
      <c r="K1512" t="s">
        <v>5847</v>
      </c>
      <c r="L1512" s="12">
        <v>37967</v>
      </c>
      <c r="M1512">
        <f>+YEAR(TListado[[#This Row],[FECHA DE COMPRA]])</f>
        <v>2003</v>
      </c>
      <c r="N1512" t="s">
        <v>5919</v>
      </c>
    </row>
    <row r="1513" spans="1:17" x14ac:dyDescent="0.3">
      <c r="A1513">
        <v>1510</v>
      </c>
      <c r="B1513">
        <v>16</v>
      </c>
      <c r="C1513" t="s">
        <v>1732</v>
      </c>
      <c r="D1513" t="s">
        <v>1758</v>
      </c>
      <c r="E1513">
        <v>1220001259</v>
      </c>
      <c r="F1513" t="s">
        <v>5755</v>
      </c>
      <c r="G1513" t="s">
        <v>1654</v>
      </c>
      <c r="H1513" t="s">
        <v>11</v>
      </c>
      <c r="I1513" t="s">
        <v>1759</v>
      </c>
      <c r="J1513" t="s">
        <v>1760</v>
      </c>
      <c r="K1513" t="s">
        <v>5848</v>
      </c>
      <c r="L1513" s="12">
        <v>40525</v>
      </c>
      <c r="M1513">
        <f>+YEAR(TListado[[#This Row],[FECHA DE COMPRA]])</f>
        <v>2010</v>
      </c>
      <c r="N1513" t="s">
        <v>5919</v>
      </c>
    </row>
    <row r="1514" spans="1:17" x14ac:dyDescent="0.3">
      <c r="A1514">
        <v>1511</v>
      </c>
      <c r="B1514">
        <v>16</v>
      </c>
      <c r="C1514" t="s">
        <v>1732</v>
      </c>
      <c r="D1514" t="s">
        <v>1761</v>
      </c>
      <c r="E1514">
        <v>1220001137</v>
      </c>
      <c r="F1514" t="s">
        <v>5756</v>
      </c>
      <c r="G1514" t="s">
        <v>1654</v>
      </c>
      <c r="H1514" t="s">
        <v>11</v>
      </c>
      <c r="I1514" t="s">
        <v>1759</v>
      </c>
      <c r="J1514" t="s">
        <v>1762</v>
      </c>
      <c r="K1514" t="s">
        <v>5849</v>
      </c>
      <c r="L1514" s="12">
        <v>40717</v>
      </c>
      <c r="M1514">
        <f>+YEAR(TListado[[#This Row],[FECHA DE COMPRA]])</f>
        <v>2011</v>
      </c>
      <c r="N1514" t="s">
        <v>5919</v>
      </c>
    </row>
    <row r="1515" spans="1:17" x14ac:dyDescent="0.3">
      <c r="A1515">
        <v>1512</v>
      </c>
      <c r="B1515">
        <v>16</v>
      </c>
      <c r="C1515" t="s">
        <v>1732</v>
      </c>
      <c r="D1515" t="s">
        <v>1763</v>
      </c>
      <c r="E1515">
        <v>1220001136</v>
      </c>
      <c r="F1515" t="s">
        <v>5757</v>
      </c>
      <c r="G1515" t="s">
        <v>1654</v>
      </c>
      <c r="H1515" t="s">
        <v>11</v>
      </c>
      <c r="I1515" t="s">
        <v>1759</v>
      </c>
      <c r="J1515" t="s">
        <v>1764</v>
      </c>
      <c r="K1515" t="s">
        <v>5849</v>
      </c>
      <c r="L1515" s="12">
        <v>40717</v>
      </c>
      <c r="M1515">
        <f>+YEAR(TListado[[#This Row],[FECHA DE COMPRA]])</f>
        <v>2011</v>
      </c>
      <c r="N1515" t="s">
        <v>5919</v>
      </c>
    </row>
    <row r="1516" spans="1:17" x14ac:dyDescent="0.3">
      <c r="A1516">
        <v>1513</v>
      </c>
      <c r="B1516">
        <v>16</v>
      </c>
      <c r="C1516" t="s">
        <v>1732</v>
      </c>
      <c r="D1516" t="s">
        <v>1765</v>
      </c>
      <c r="E1516">
        <v>1220001225</v>
      </c>
      <c r="F1516" t="s">
        <v>5758</v>
      </c>
      <c r="G1516" t="s">
        <v>1654</v>
      </c>
      <c r="H1516" t="s">
        <v>11</v>
      </c>
      <c r="I1516" t="s">
        <v>1759</v>
      </c>
      <c r="J1516" t="s">
        <v>1766</v>
      </c>
      <c r="K1516" t="s">
        <v>5842</v>
      </c>
      <c r="L1516" s="12">
        <v>40823</v>
      </c>
      <c r="M1516">
        <f>+YEAR(TListado[[#This Row],[FECHA DE COMPRA]])</f>
        <v>2011</v>
      </c>
      <c r="N1516" t="s">
        <v>5919</v>
      </c>
    </row>
    <row r="1517" spans="1:17" x14ac:dyDescent="0.3">
      <c r="A1517">
        <v>1514</v>
      </c>
      <c r="B1517">
        <v>16</v>
      </c>
      <c r="C1517" t="s">
        <v>1732</v>
      </c>
      <c r="D1517" t="s">
        <v>1767</v>
      </c>
      <c r="E1517">
        <v>1220001128</v>
      </c>
      <c r="F1517" t="s">
        <v>5759</v>
      </c>
      <c r="G1517" t="s">
        <v>1654</v>
      </c>
      <c r="H1517" t="s">
        <v>11</v>
      </c>
      <c r="I1517" t="s">
        <v>1768</v>
      </c>
      <c r="J1517" t="s">
        <v>1769</v>
      </c>
      <c r="K1517" t="s">
        <v>5850</v>
      </c>
      <c r="L1517" s="12">
        <v>41479</v>
      </c>
      <c r="M1517">
        <f>+YEAR(TListado[[#This Row],[FECHA DE COMPRA]])</f>
        <v>2013</v>
      </c>
      <c r="N1517" t="s">
        <v>5919</v>
      </c>
    </row>
    <row r="1518" spans="1:17" x14ac:dyDescent="0.3">
      <c r="A1518">
        <v>1515</v>
      </c>
      <c r="B1518">
        <v>16</v>
      </c>
      <c r="C1518" t="s">
        <v>1732</v>
      </c>
      <c r="D1518" t="s">
        <v>1770</v>
      </c>
      <c r="E1518">
        <v>1220001138</v>
      </c>
      <c r="F1518" t="s">
        <v>5760</v>
      </c>
      <c r="G1518" t="s">
        <v>1654</v>
      </c>
      <c r="H1518" t="s">
        <v>11</v>
      </c>
      <c r="I1518" t="s">
        <v>1759</v>
      </c>
      <c r="J1518" t="s">
        <v>1771</v>
      </c>
      <c r="K1518" t="s">
        <v>5849</v>
      </c>
      <c r="L1518" s="12">
        <v>40717</v>
      </c>
      <c r="M1518">
        <f>+YEAR(TListado[[#This Row],[FECHA DE COMPRA]])</f>
        <v>2011</v>
      </c>
      <c r="N1518" t="s">
        <v>5919</v>
      </c>
    </row>
    <row r="1519" spans="1:17" x14ac:dyDescent="0.3">
      <c r="A1519">
        <v>1516</v>
      </c>
      <c r="B1519">
        <v>17</v>
      </c>
      <c r="C1519" t="s">
        <v>1732</v>
      </c>
      <c r="D1519" t="s">
        <v>1752</v>
      </c>
      <c r="E1519">
        <v>1150000672</v>
      </c>
      <c r="F1519" t="s">
        <v>5753</v>
      </c>
      <c r="G1519" t="s">
        <v>1738</v>
      </c>
      <c r="H1519" t="s">
        <v>1753</v>
      </c>
      <c r="I1519" t="s">
        <v>1754</v>
      </c>
      <c r="J1519" t="s">
        <v>1755</v>
      </c>
      <c r="K1519" t="s">
        <v>5846</v>
      </c>
      <c r="L1519" s="12">
        <v>42527</v>
      </c>
      <c r="M1519">
        <f>+YEAR(TListado[[#This Row],[FECHA DE COMPRA]])</f>
        <v>2016</v>
      </c>
      <c r="N1519" t="s">
        <v>5919</v>
      </c>
      <c r="Q1519">
        <v>0</v>
      </c>
    </row>
    <row r="1520" spans="1:17" x14ac:dyDescent="0.3">
      <c r="L1520" s="1"/>
    </row>
    <row r="1521" spans="12:12" x14ac:dyDescent="0.3">
      <c r="L1521" s="1"/>
    </row>
    <row r="1522" spans="12:12" x14ac:dyDescent="0.3">
      <c r="L1522" s="1"/>
    </row>
    <row r="1523" spans="12:12" x14ac:dyDescent="0.3">
      <c r="L1523" s="1"/>
    </row>
    <row r="1524" spans="12:12" x14ac:dyDescent="0.3">
      <c r="L1524" s="1"/>
    </row>
    <row r="1525" spans="12:12" x14ac:dyDescent="0.3">
      <c r="L1525" s="1"/>
    </row>
    <row r="1526" spans="12:12" x14ac:dyDescent="0.3">
      <c r="L1526" s="1"/>
    </row>
    <row r="1527" spans="12:12" x14ac:dyDescent="0.3">
      <c r="L1527" s="1"/>
    </row>
    <row r="1528" spans="12:12" x14ac:dyDescent="0.3">
      <c r="L1528" s="1"/>
    </row>
    <row r="1529" spans="12:12" x14ac:dyDescent="0.3">
      <c r="L1529" s="1"/>
    </row>
    <row r="1530" spans="12:12" x14ac:dyDescent="0.3">
      <c r="L1530" s="1"/>
    </row>
    <row r="1531" spans="12:12" x14ac:dyDescent="0.3">
      <c r="L1531" s="1"/>
    </row>
    <row r="1532" spans="12:12" x14ac:dyDescent="0.3">
      <c r="L1532" s="1"/>
    </row>
    <row r="1533" spans="12:12" x14ac:dyDescent="0.3">
      <c r="L1533" s="1"/>
    </row>
    <row r="1534" spans="12:12" x14ac:dyDescent="0.3">
      <c r="L1534" s="1"/>
    </row>
    <row r="1535" spans="12:12" x14ac:dyDescent="0.3">
      <c r="L1535" s="1"/>
    </row>
    <row r="1536" spans="12:12" x14ac:dyDescent="0.3">
      <c r="L1536" s="1"/>
    </row>
    <row r="1537" spans="12:12" x14ac:dyDescent="0.3">
      <c r="L1537" s="1"/>
    </row>
  </sheetData>
  <mergeCells count="1">
    <mergeCell ref="A1:L1"/>
  </mergeCells>
  <pageMargins left="0.25" right="0.25" top="0.75" bottom="0.75" header="0.3" footer="0.3"/>
  <pageSetup scale="3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B35" sqref="B35"/>
    </sheetView>
  </sheetViews>
  <sheetFormatPr baseColWidth="10" defaultRowHeight="14.4" x14ac:dyDescent="0.3"/>
  <cols>
    <col min="2" max="2" width="49.109375" bestFit="1" customWidth="1"/>
    <col min="3" max="3" width="10" bestFit="1" customWidth="1"/>
  </cols>
  <sheetData>
    <row r="1" spans="1:3" ht="27.6" x14ac:dyDescent="0.3">
      <c r="A1" s="70" t="s">
        <v>5958</v>
      </c>
      <c r="B1" s="70" t="s">
        <v>5959</v>
      </c>
      <c r="C1" s="70" t="s">
        <v>5960</v>
      </c>
    </row>
    <row r="2" spans="1:3" x14ac:dyDescent="0.3">
      <c r="A2" s="73" t="s">
        <v>5961</v>
      </c>
      <c r="B2" s="74"/>
      <c r="C2" s="64">
        <v>682</v>
      </c>
    </row>
    <row r="3" spans="1:3" x14ac:dyDescent="0.3">
      <c r="A3" s="71">
        <v>1</v>
      </c>
      <c r="B3" s="65" t="s">
        <v>5857</v>
      </c>
      <c r="C3" s="66">
        <v>87</v>
      </c>
    </row>
    <row r="4" spans="1:3" x14ac:dyDescent="0.3">
      <c r="A4" s="71">
        <v>2</v>
      </c>
      <c r="B4" s="65" t="s">
        <v>5962</v>
      </c>
      <c r="C4" s="66">
        <v>57</v>
      </c>
    </row>
    <row r="5" spans="1:3" x14ac:dyDescent="0.3">
      <c r="A5" s="71">
        <v>3</v>
      </c>
      <c r="B5" s="65" t="s">
        <v>5858</v>
      </c>
      <c r="C5" s="66">
        <v>169</v>
      </c>
    </row>
    <row r="6" spans="1:3" x14ac:dyDescent="0.3">
      <c r="A6" s="71">
        <v>4</v>
      </c>
      <c r="B6" s="65" t="s">
        <v>5963</v>
      </c>
      <c r="C6" s="66">
        <v>102</v>
      </c>
    </row>
    <row r="7" spans="1:3" x14ac:dyDescent="0.3">
      <c r="A7" s="71">
        <v>5</v>
      </c>
      <c r="B7" s="65" t="s">
        <v>5856</v>
      </c>
      <c r="C7" s="66">
        <v>254</v>
      </c>
    </row>
    <row r="8" spans="1:3" x14ac:dyDescent="0.3">
      <c r="A8" s="71">
        <v>6</v>
      </c>
      <c r="B8" s="65" t="s">
        <v>5860</v>
      </c>
      <c r="C8" s="66">
        <v>13</v>
      </c>
    </row>
    <row r="9" spans="1:3" x14ac:dyDescent="0.3">
      <c r="A9" s="73" t="s">
        <v>5964</v>
      </c>
      <c r="B9" s="74"/>
      <c r="C9" s="64">
        <v>10</v>
      </c>
    </row>
    <row r="10" spans="1:3" x14ac:dyDescent="0.3">
      <c r="A10" s="71">
        <v>7</v>
      </c>
      <c r="B10" s="65" t="s">
        <v>5857</v>
      </c>
      <c r="C10" s="66">
        <v>3</v>
      </c>
    </row>
    <row r="11" spans="1:3" x14ac:dyDescent="0.3">
      <c r="A11" s="71">
        <v>8</v>
      </c>
      <c r="B11" s="65" t="s">
        <v>5962</v>
      </c>
      <c r="C11" s="66">
        <v>1</v>
      </c>
    </row>
    <row r="12" spans="1:3" x14ac:dyDescent="0.3">
      <c r="A12" s="71">
        <v>9</v>
      </c>
      <c r="B12" s="65" t="s">
        <v>5858</v>
      </c>
      <c r="C12" s="66">
        <v>1</v>
      </c>
    </row>
    <row r="13" spans="1:3" x14ac:dyDescent="0.3">
      <c r="A13" s="71">
        <v>10</v>
      </c>
      <c r="B13" s="65" t="s">
        <v>5963</v>
      </c>
      <c r="C13" s="66">
        <v>5</v>
      </c>
    </row>
    <row r="14" spans="1:3" x14ac:dyDescent="0.3">
      <c r="A14" s="73" t="s">
        <v>5965</v>
      </c>
      <c r="B14" s="74"/>
      <c r="C14" s="64">
        <v>810</v>
      </c>
    </row>
    <row r="15" spans="1:3" x14ac:dyDescent="0.3">
      <c r="A15" s="71">
        <v>11</v>
      </c>
      <c r="B15" s="65" t="s">
        <v>1602</v>
      </c>
      <c r="C15" s="66">
        <v>22</v>
      </c>
    </row>
    <row r="16" spans="1:3" x14ac:dyDescent="0.3">
      <c r="A16" s="71">
        <v>12</v>
      </c>
      <c r="B16" s="65" t="s">
        <v>1654</v>
      </c>
      <c r="C16" s="66">
        <v>6</v>
      </c>
    </row>
    <row r="17" spans="1:3" x14ac:dyDescent="0.3">
      <c r="A17" s="71">
        <v>13</v>
      </c>
      <c r="B17" s="65" t="s">
        <v>1622</v>
      </c>
      <c r="C17" s="66">
        <v>74</v>
      </c>
    </row>
    <row r="18" spans="1:3" x14ac:dyDescent="0.3">
      <c r="A18" s="71">
        <v>14</v>
      </c>
      <c r="B18" s="65" t="s">
        <v>1588</v>
      </c>
      <c r="C18" s="66">
        <v>708</v>
      </c>
    </row>
    <row r="19" spans="1:3" ht="14.4" customHeight="1" x14ac:dyDescent="0.3">
      <c r="A19" s="75" t="s">
        <v>5966</v>
      </c>
      <c r="B19" s="76"/>
      <c r="C19" s="64">
        <v>14</v>
      </c>
    </row>
    <row r="20" spans="1:3" x14ac:dyDescent="0.3">
      <c r="A20" s="71">
        <v>15</v>
      </c>
      <c r="B20" s="65" t="s">
        <v>1733</v>
      </c>
      <c r="C20" s="66">
        <v>1</v>
      </c>
    </row>
    <row r="21" spans="1:3" x14ac:dyDescent="0.3">
      <c r="A21" s="71">
        <v>16</v>
      </c>
      <c r="B21" s="65" t="s">
        <v>1654</v>
      </c>
      <c r="C21" s="66">
        <v>12</v>
      </c>
    </row>
    <row r="22" spans="1:3" x14ac:dyDescent="0.3">
      <c r="A22" s="71">
        <v>17</v>
      </c>
      <c r="B22" s="65" t="s">
        <v>1738</v>
      </c>
      <c r="C22" s="66">
        <v>1</v>
      </c>
    </row>
    <row r="23" spans="1:3" x14ac:dyDescent="0.3">
      <c r="A23" s="67"/>
      <c r="B23" s="68" t="s">
        <v>5854</v>
      </c>
      <c r="C23" s="69">
        <v>1516</v>
      </c>
    </row>
  </sheetData>
  <mergeCells count="4">
    <mergeCell ref="A2:B2"/>
    <mergeCell ref="A9:B9"/>
    <mergeCell ref="A14:B14"/>
    <mergeCell ref="A19:B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workbookViewId="0">
      <selection activeCell="G10" sqref="G10"/>
    </sheetView>
  </sheetViews>
  <sheetFormatPr baseColWidth="10" defaultRowHeight="14.4" x14ac:dyDescent="0.3"/>
  <cols>
    <col min="1" max="1" width="17.5546875" customWidth="1"/>
    <col min="2" max="2" width="23.109375" customWidth="1"/>
    <col min="3" max="3" width="8.109375" customWidth="1"/>
    <col min="4" max="4" width="9.6640625" customWidth="1"/>
    <col min="5" max="5" width="10.6640625" customWidth="1"/>
    <col min="6" max="6" width="20.5546875" bestFit="1" customWidth="1"/>
    <col min="7" max="7" width="18.88671875" bestFit="1" customWidth="1"/>
    <col min="8" max="8" width="19.109375" bestFit="1" customWidth="1"/>
    <col min="9" max="11" width="10.6640625" customWidth="1"/>
    <col min="12" max="12" width="8.6640625" customWidth="1"/>
    <col min="13" max="15" width="9.6640625" customWidth="1"/>
    <col min="16" max="16" width="10.6640625" customWidth="1"/>
    <col min="17" max="19" width="8.6640625" customWidth="1"/>
    <col min="20" max="21" width="9.6640625" customWidth="1"/>
    <col min="22" max="22" width="8.6640625" customWidth="1"/>
    <col min="23" max="24" width="9.6640625" customWidth="1"/>
    <col min="25" max="25" width="10.6640625" customWidth="1"/>
    <col min="26" max="37" width="9.6640625" customWidth="1"/>
    <col min="38" max="39" width="10.6640625" customWidth="1"/>
    <col min="40" max="45" width="9.6640625" customWidth="1"/>
    <col min="46" max="46" width="8.6640625" customWidth="1"/>
    <col min="47" max="57" width="9.6640625" customWidth="1"/>
    <col min="58" max="66" width="10.6640625" customWidth="1"/>
    <col min="67" max="67" width="9.6640625" customWidth="1"/>
    <col min="68" max="69" width="8.6640625" customWidth="1"/>
    <col min="70" max="72" width="9.6640625" customWidth="1"/>
    <col min="73" max="74" width="10.6640625" customWidth="1"/>
    <col min="75" max="75" width="9.6640625" customWidth="1"/>
    <col min="76" max="76" width="10.6640625" customWidth="1"/>
    <col min="77" max="77" width="9.6640625" customWidth="1"/>
    <col min="78" max="78" width="10.6640625" customWidth="1"/>
    <col min="79" max="79" width="8.6640625" customWidth="1"/>
    <col min="80" max="88" width="9.6640625" customWidth="1"/>
    <col min="89" max="89" width="8.6640625" customWidth="1"/>
    <col min="90" max="90" width="9.6640625" customWidth="1"/>
    <col min="91" max="94" width="10.6640625" customWidth="1"/>
    <col min="95" max="96" width="9.6640625" customWidth="1"/>
    <col min="97" max="102" width="10.6640625" customWidth="1"/>
    <col min="103" max="106" width="9.6640625" customWidth="1"/>
    <col min="107" max="107" width="8.6640625" customWidth="1"/>
    <col min="108" max="117" width="9.6640625" customWidth="1"/>
    <col min="118" max="124" width="8.6640625" customWidth="1"/>
    <col min="125" max="130" width="10.6640625" customWidth="1"/>
    <col min="131" max="132" width="9.6640625" customWidth="1"/>
    <col min="133" max="135" width="8.6640625" customWidth="1"/>
    <col min="136" max="141" width="9.6640625" customWidth="1"/>
    <col min="142" max="142" width="8.6640625" customWidth="1"/>
    <col min="143" max="147" width="10.6640625" customWidth="1"/>
    <col min="148" max="149" width="9.6640625" customWidth="1"/>
    <col min="150" max="150" width="8.6640625" customWidth="1"/>
    <col min="151" max="152" width="9.6640625" customWidth="1"/>
    <col min="153" max="153" width="8.6640625" customWidth="1"/>
    <col min="154" max="160" width="9.6640625" customWidth="1"/>
    <col min="161" max="161" width="10.6640625" customWidth="1"/>
    <col min="162" max="162" width="8.6640625" customWidth="1"/>
    <col min="163" max="171" width="9.6640625" customWidth="1"/>
    <col min="172" max="173" width="8.6640625" customWidth="1"/>
    <col min="174" max="174" width="9.6640625" customWidth="1"/>
    <col min="175" max="176" width="8.6640625" customWidth="1"/>
    <col min="177" max="178" width="9.6640625" customWidth="1"/>
    <col min="179" max="181" width="8.6640625" customWidth="1"/>
    <col min="182" max="182" width="9.6640625" customWidth="1"/>
    <col min="183" max="184" width="10.6640625" customWidth="1"/>
    <col min="185" max="185" width="9.6640625" customWidth="1"/>
    <col min="186" max="186" width="10.6640625" customWidth="1"/>
    <col min="187" max="187" width="9.6640625" customWidth="1"/>
    <col min="188" max="188" width="11" customWidth="1"/>
    <col min="189" max="189" width="12.5546875" bestFit="1" customWidth="1"/>
  </cols>
  <sheetData>
    <row r="3" spans="1:8" x14ac:dyDescent="0.3">
      <c r="A3" s="3" t="s">
        <v>5834</v>
      </c>
      <c r="B3" t="s">
        <v>5833</v>
      </c>
      <c r="F3" s="8" t="s">
        <v>5840</v>
      </c>
      <c r="G3" s="8" t="s">
        <v>5837</v>
      </c>
      <c r="H3" s="8" t="s">
        <v>5838</v>
      </c>
    </row>
    <row r="4" spans="1:8" x14ac:dyDescent="0.3">
      <c r="A4" s="4">
        <v>2003</v>
      </c>
      <c r="B4" s="2">
        <v>5</v>
      </c>
      <c r="F4" s="6">
        <v>2003</v>
      </c>
      <c r="G4" s="7">
        <v>5</v>
      </c>
      <c r="H4" s="5">
        <f ca="1">+YEAR(TODAY())-F4</f>
        <v>22</v>
      </c>
    </row>
    <row r="5" spans="1:8" x14ac:dyDescent="0.3">
      <c r="A5" s="4">
        <v>2004</v>
      </c>
      <c r="B5" s="2">
        <v>7</v>
      </c>
      <c r="F5" s="6">
        <v>2004</v>
      </c>
      <c r="G5" s="7">
        <v>7</v>
      </c>
      <c r="H5" s="5">
        <f t="shared" ref="H5:H20" ca="1" si="0">+YEAR(TODAY())-F5</f>
        <v>21</v>
      </c>
    </row>
    <row r="6" spans="1:8" x14ac:dyDescent="0.3">
      <c r="A6" s="4">
        <v>2005</v>
      </c>
      <c r="B6" s="2">
        <v>10</v>
      </c>
      <c r="F6" s="6">
        <v>2005</v>
      </c>
      <c r="G6" s="7">
        <v>10</v>
      </c>
      <c r="H6" s="5">
        <f t="shared" ca="1" si="0"/>
        <v>20</v>
      </c>
    </row>
    <row r="7" spans="1:8" x14ac:dyDescent="0.3">
      <c r="A7" s="4">
        <v>2006</v>
      </c>
      <c r="B7" s="2">
        <v>4</v>
      </c>
      <c r="F7" s="6">
        <v>2006</v>
      </c>
      <c r="G7" s="7">
        <v>4</v>
      </c>
      <c r="H7" s="5">
        <f t="shared" ca="1" si="0"/>
        <v>19</v>
      </c>
    </row>
    <row r="8" spans="1:8" x14ac:dyDescent="0.3">
      <c r="A8" s="4">
        <v>2007</v>
      </c>
      <c r="B8" s="2">
        <v>9</v>
      </c>
      <c r="F8" s="6">
        <v>2007</v>
      </c>
      <c r="G8" s="7">
        <v>9</v>
      </c>
      <c r="H8" s="5">
        <f t="shared" ca="1" si="0"/>
        <v>18</v>
      </c>
    </row>
    <row r="9" spans="1:8" x14ac:dyDescent="0.3">
      <c r="A9" s="4">
        <v>2008</v>
      </c>
      <c r="B9" s="2">
        <v>33</v>
      </c>
      <c r="F9" s="6">
        <v>2008</v>
      </c>
      <c r="G9" s="7">
        <v>33</v>
      </c>
      <c r="H9" s="5">
        <f t="shared" ca="1" si="0"/>
        <v>17</v>
      </c>
    </row>
    <row r="10" spans="1:8" x14ac:dyDescent="0.3">
      <c r="A10" s="4">
        <v>2009</v>
      </c>
      <c r="B10" s="2">
        <v>137</v>
      </c>
      <c r="F10" s="6">
        <v>2009</v>
      </c>
      <c r="G10" s="7">
        <v>137</v>
      </c>
      <c r="H10" s="5">
        <f t="shared" ca="1" si="0"/>
        <v>16</v>
      </c>
    </row>
    <row r="11" spans="1:8" x14ac:dyDescent="0.3">
      <c r="A11" s="4">
        <v>2010</v>
      </c>
      <c r="B11" s="2">
        <v>67</v>
      </c>
      <c r="F11" s="6">
        <v>2010</v>
      </c>
      <c r="G11" s="7">
        <v>67</v>
      </c>
      <c r="H11" s="5">
        <f t="shared" ca="1" si="0"/>
        <v>15</v>
      </c>
    </row>
    <row r="12" spans="1:8" x14ac:dyDescent="0.3">
      <c r="A12" s="4">
        <v>2011</v>
      </c>
      <c r="B12" s="2">
        <v>634</v>
      </c>
      <c r="F12" s="6">
        <v>2011</v>
      </c>
      <c r="G12" s="7">
        <v>634</v>
      </c>
      <c r="H12" s="5">
        <f t="shared" ca="1" si="0"/>
        <v>14</v>
      </c>
    </row>
    <row r="13" spans="1:8" x14ac:dyDescent="0.3">
      <c r="A13" s="4">
        <v>2012</v>
      </c>
      <c r="B13" s="2">
        <v>304</v>
      </c>
      <c r="F13" s="6">
        <v>2012</v>
      </c>
      <c r="G13" s="7">
        <v>304</v>
      </c>
      <c r="H13" s="5">
        <f t="shared" ca="1" si="0"/>
        <v>13</v>
      </c>
    </row>
    <row r="14" spans="1:8" x14ac:dyDescent="0.3">
      <c r="A14" s="4">
        <v>2013</v>
      </c>
      <c r="B14" s="2">
        <v>177</v>
      </c>
      <c r="F14" s="6">
        <v>2013</v>
      </c>
      <c r="G14" s="7">
        <v>177</v>
      </c>
      <c r="H14" s="5">
        <f t="shared" ca="1" si="0"/>
        <v>12</v>
      </c>
    </row>
    <row r="15" spans="1:8" x14ac:dyDescent="0.3">
      <c r="A15" s="4">
        <v>2014</v>
      </c>
      <c r="B15" s="2">
        <v>73</v>
      </c>
      <c r="F15" s="6">
        <v>2014</v>
      </c>
      <c r="G15" s="7">
        <v>73</v>
      </c>
      <c r="H15" s="5">
        <f t="shared" ca="1" si="0"/>
        <v>11</v>
      </c>
    </row>
    <row r="16" spans="1:8" x14ac:dyDescent="0.3">
      <c r="A16" s="4">
        <v>2015</v>
      </c>
      <c r="B16" s="2">
        <v>14</v>
      </c>
      <c r="F16" s="6">
        <v>2015</v>
      </c>
      <c r="G16" s="7">
        <v>14</v>
      </c>
      <c r="H16" s="5">
        <f t="shared" ca="1" si="0"/>
        <v>10</v>
      </c>
    </row>
    <row r="17" spans="1:8" x14ac:dyDescent="0.3">
      <c r="A17" s="4">
        <v>2016</v>
      </c>
      <c r="B17" s="2">
        <v>24</v>
      </c>
      <c r="F17" s="6">
        <v>2016</v>
      </c>
      <c r="G17" s="7">
        <v>24</v>
      </c>
      <c r="H17" s="5">
        <f t="shared" ca="1" si="0"/>
        <v>9</v>
      </c>
    </row>
    <row r="18" spans="1:8" x14ac:dyDescent="0.3">
      <c r="A18" s="4">
        <v>2017</v>
      </c>
      <c r="B18" s="2">
        <v>15</v>
      </c>
      <c r="F18" s="6">
        <v>2017</v>
      </c>
      <c r="G18" s="7">
        <v>15</v>
      </c>
      <c r="H18" s="5">
        <f t="shared" ca="1" si="0"/>
        <v>8</v>
      </c>
    </row>
    <row r="19" spans="1:8" x14ac:dyDescent="0.3">
      <c r="A19" s="4">
        <v>2018</v>
      </c>
      <c r="B19" s="2">
        <v>2</v>
      </c>
      <c r="F19" s="6">
        <v>2018</v>
      </c>
      <c r="G19" s="7">
        <v>2</v>
      </c>
      <c r="H19" s="5">
        <f t="shared" ca="1" si="0"/>
        <v>7</v>
      </c>
    </row>
    <row r="20" spans="1:8" x14ac:dyDescent="0.3">
      <c r="A20" s="4">
        <v>2019</v>
      </c>
      <c r="B20" s="2">
        <v>1</v>
      </c>
      <c r="F20" s="6">
        <v>2019</v>
      </c>
      <c r="G20" s="7">
        <v>1</v>
      </c>
      <c r="H20" s="5">
        <f t="shared" ca="1" si="0"/>
        <v>6</v>
      </c>
    </row>
    <row r="21" spans="1:8" x14ac:dyDescent="0.3">
      <c r="A21" s="4" t="s">
        <v>5835</v>
      </c>
      <c r="B21" s="2">
        <v>1516</v>
      </c>
      <c r="F21" s="9" t="s">
        <v>5839</v>
      </c>
      <c r="G21" s="10">
        <f>SUM(G4:G20)</f>
        <v>1516</v>
      </c>
      <c r="H21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0"/>
  <sheetViews>
    <sheetView topLeftCell="U1" workbookViewId="0">
      <selection activeCell="AL5" sqref="AL5"/>
    </sheetView>
  </sheetViews>
  <sheetFormatPr baseColWidth="10" defaultRowHeight="14.4" x14ac:dyDescent="0.3"/>
  <cols>
    <col min="1" max="1" width="23.109375" bestFit="1" customWidth="1"/>
    <col min="2" max="2" width="7.44140625" customWidth="1"/>
    <col min="3" max="18" width="5" customWidth="1"/>
    <col min="21" max="21" width="13.6640625" customWidth="1"/>
    <col min="22" max="38" width="5.5546875" bestFit="1" customWidth="1"/>
    <col min="39" max="39" width="9.5546875" bestFit="1" customWidth="1"/>
    <col min="40" max="40" width="5" customWidth="1"/>
    <col min="42" max="42" width="16.44140625" bestFit="1" customWidth="1"/>
    <col min="43" max="43" width="9" bestFit="1" customWidth="1"/>
    <col min="44" max="44" width="9.5546875" bestFit="1" customWidth="1"/>
    <col min="45" max="45" width="9" bestFit="1" customWidth="1"/>
    <col min="46" max="46" width="11.5546875" bestFit="1" customWidth="1"/>
    <col min="47" max="47" width="9.88671875" bestFit="1" customWidth="1"/>
    <col min="48" max="48" width="11" bestFit="1" customWidth="1"/>
    <col min="49" max="49" width="11.5546875" bestFit="1" customWidth="1"/>
    <col min="50" max="50" width="7" bestFit="1" customWidth="1"/>
    <col min="51" max="51" width="8.44140625" bestFit="1" customWidth="1"/>
    <col min="52" max="52" width="6.88671875" bestFit="1" customWidth="1"/>
    <col min="53" max="53" width="9.44140625" bestFit="1" customWidth="1"/>
    <col min="54" max="54" width="4.5546875" bestFit="1" customWidth="1"/>
    <col min="55" max="55" width="13" bestFit="1" customWidth="1"/>
    <col min="56" max="56" width="8.5546875" bestFit="1" customWidth="1"/>
  </cols>
  <sheetData>
    <row r="1" spans="1:56" ht="16.2" thickBot="1" x14ac:dyDescent="0.35">
      <c r="A1" s="3" t="s">
        <v>5833</v>
      </c>
      <c r="B1" s="3" t="s">
        <v>5836</v>
      </c>
      <c r="U1" s="81" t="s">
        <v>2</v>
      </c>
      <c r="V1" s="83" t="s">
        <v>5852</v>
      </c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5"/>
      <c r="AM1" s="86" t="s">
        <v>5854</v>
      </c>
      <c r="AP1" s="77" t="s">
        <v>5852</v>
      </c>
      <c r="AQ1" s="78" t="s">
        <v>5853</v>
      </c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9" t="s">
        <v>5855</v>
      </c>
      <c r="BD1" s="77" t="s">
        <v>5854</v>
      </c>
    </row>
    <row r="2" spans="1:56" ht="16.2" thickBot="1" x14ac:dyDescent="0.35">
      <c r="A2" s="3" t="s">
        <v>2</v>
      </c>
      <c r="B2">
        <v>2003</v>
      </c>
      <c r="C2">
        <v>2004</v>
      </c>
      <c r="D2">
        <v>2005</v>
      </c>
      <c r="E2">
        <v>2006</v>
      </c>
      <c r="F2">
        <v>2007</v>
      </c>
      <c r="G2">
        <v>2008</v>
      </c>
      <c r="H2">
        <v>2009</v>
      </c>
      <c r="I2">
        <v>2010</v>
      </c>
      <c r="J2">
        <v>2011</v>
      </c>
      <c r="K2">
        <v>2012</v>
      </c>
      <c r="L2">
        <v>2013</v>
      </c>
      <c r="M2">
        <v>2014</v>
      </c>
      <c r="N2">
        <v>2015</v>
      </c>
      <c r="O2">
        <v>2016</v>
      </c>
      <c r="P2">
        <v>2017</v>
      </c>
      <c r="Q2">
        <v>2018</v>
      </c>
      <c r="R2">
        <v>2019</v>
      </c>
      <c r="U2" s="82"/>
      <c r="V2" s="35">
        <v>2003</v>
      </c>
      <c r="W2" s="36">
        <v>2004</v>
      </c>
      <c r="X2" s="36">
        <v>2005</v>
      </c>
      <c r="Y2" s="36">
        <v>2006</v>
      </c>
      <c r="Z2" s="36">
        <v>2007</v>
      </c>
      <c r="AA2" s="36">
        <v>2008</v>
      </c>
      <c r="AB2" s="36">
        <v>2009</v>
      </c>
      <c r="AC2" s="36">
        <v>2010</v>
      </c>
      <c r="AD2" s="36">
        <v>2011</v>
      </c>
      <c r="AE2" s="36">
        <v>2012</v>
      </c>
      <c r="AF2" s="36">
        <v>2013</v>
      </c>
      <c r="AG2" s="36">
        <v>2014</v>
      </c>
      <c r="AH2" s="36">
        <v>2015</v>
      </c>
      <c r="AI2" s="36">
        <v>2016</v>
      </c>
      <c r="AJ2" s="36">
        <v>2017</v>
      </c>
      <c r="AK2" s="36">
        <v>2018</v>
      </c>
      <c r="AL2" s="37">
        <v>2019</v>
      </c>
      <c r="AM2" s="87"/>
      <c r="AP2" s="77"/>
      <c r="AQ2" s="13" t="s">
        <v>458</v>
      </c>
      <c r="AR2" s="13" t="s">
        <v>1733</v>
      </c>
      <c r="AS2" s="13" t="s">
        <v>10</v>
      </c>
      <c r="AT2" s="13" t="s">
        <v>1187</v>
      </c>
      <c r="AU2" s="13" t="s">
        <v>203</v>
      </c>
      <c r="AV2" s="13" t="s">
        <v>655</v>
      </c>
      <c r="AW2" s="13" t="s">
        <v>163</v>
      </c>
      <c r="AX2" s="13" t="s">
        <v>1602</v>
      </c>
      <c r="AY2" s="13" t="s">
        <v>1654</v>
      </c>
      <c r="AZ2" s="13" t="s">
        <v>1622</v>
      </c>
      <c r="BA2" s="13" t="s">
        <v>1588</v>
      </c>
      <c r="BB2" s="13" t="s">
        <v>1738</v>
      </c>
      <c r="BC2" s="80"/>
      <c r="BD2" s="77"/>
    </row>
    <row r="3" spans="1:56" x14ac:dyDescent="0.3">
      <c r="A3" t="s">
        <v>458</v>
      </c>
      <c r="B3" s="2">
        <v>2</v>
      </c>
      <c r="C3" s="2"/>
      <c r="D3" s="2"/>
      <c r="E3" s="2">
        <v>2</v>
      </c>
      <c r="F3" s="2"/>
      <c r="G3" s="2">
        <v>5</v>
      </c>
      <c r="H3" s="2">
        <v>18</v>
      </c>
      <c r="I3" s="2">
        <v>4</v>
      </c>
      <c r="J3" s="2">
        <v>20</v>
      </c>
      <c r="K3" s="2">
        <v>29</v>
      </c>
      <c r="L3" s="2">
        <v>1</v>
      </c>
      <c r="M3" s="2">
        <v>7</v>
      </c>
      <c r="N3" s="2">
        <v>2</v>
      </c>
      <c r="O3" s="2"/>
      <c r="P3" s="2"/>
      <c r="Q3" s="2"/>
      <c r="R3" s="2"/>
      <c r="U3" s="16" t="s">
        <v>1588</v>
      </c>
      <c r="V3" s="19"/>
      <c r="W3" s="20"/>
      <c r="X3" s="20"/>
      <c r="Y3" s="20"/>
      <c r="Z3" s="20"/>
      <c r="AA3" s="20"/>
      <c r="AB3" s="20">
        <v>2</v>
      </c>
      <c r="AC3" s="20">
        <v>8</v>
      </c>
      <c r="AD3" s="20">
        <v>499</v>
      </c>
      <c r="AE3" s="20">
        <v>110</v>
      </c>
      <c r="AF3" s="20">
        <v>39</v>
      </c>
      <c r="AG3" s="20">
        <v>45</v>
      </c>
      <c r="AH3" s="20">
        <v>4</v>
      </c>
      <c r="AI3" s="20"/>
      <c r="AJ3" s="20"/>
      <c r="AK3" s="20">
        <v>1</v>
      </c>
      <c r="AL3" s="23"/>
      <c r="AM3" s="29">
        <f t="shared" ref="AM3:AM14" si="0">SUM(V3:AL3)</f>
        <v>708</v>
      </c>
      <c r="AP3" s="6">
        <v>2003</v>
      </c>
      <c r="AQ3" s="5">
        <v>2</v>
      </c>
      <c r="AR3" s="5"/>
      <c r="AS3" s="5"/>
      <c r="AT3" s="5">
        <v>1</v>
      </c>
      <c r="AU3" s="5">
        <v>1</v>
      </c>
      <c r="AV3" s="5"/>
      <c r="AW3" s="5"/>
      <c r="AX3" s="5"/>
      <c r="AY3" s="5">
        <v>1</v>
      </c>
      <c r="AZ3" s="5"/>
      <c r="BA3" s="5"/>
      <c r="BB3" s="5"/>
      <c r="BC3" s="5">
        <f>2024-AP3</f>
        <v>21</v>
      </c>
      <c r="BD3" s="5">
        <f>SUM(AQ3:BB3)</f>
        <v>5</v>
      </c>
    </row>
    <row r="4" spans="1:56" x14ac:dyDescent="0.3">
      <c r="A4" t="s">
        <v>1733</v>
      </c>
      <c r="B4" s="2"/>
      <c r="C4" s="2"/>
      <c r="D4" s="2"/>
      <c r="E4" s="2"/>
      <c r="F4" s="2"/>
      <c r="G4" s="2"/>
      <c r="H4" s="2"/>
      <c r="I4" s="2"/>
      <c r="J4" s="2">
        <v>1</v>
      </c>
      <c r="K4" s="2"/>
      <c r="L4" s="2"/>
      <c r="M4" s="2"/>
      <c r="N4" s="2"/>
      <c r="O4" s="2"/>
      <c r="P4" s="2"/>
      <c r="Q4" s="2"/>
      <c r="R4" s="2"/>
      <c r="U4" s="17" t="s">
        <v>655</v>
      </c>
      <c r="V4" s="15"/>
      <c r="W4" s="5"/>
      <c r="X4" s="5"/>
      <c r="Y4" s="5"/>
      <c r="Z4" s="5"/>
      <c r="AA4" s="5"/>
      <c r="AB4" s="5">
        <v>15</v>
      </c>
      <c r="AC4" s="5">
        <v>33</v>
      </c>
      <c r="AD4" s="5">
        <v>30</v>
      </c>
      <c r="AE4" s="5">
        <v>84</v>
      </c>
      <c r="AF4" s="5">
        <v>90</v>
      </c>
      <c r="AG4" s="5">
        <v>2</v>
      </c>
      <c r="AH4" s="5"/>
      <c r="AI4" s="5"/>
      <c r="AJ4" s="5"/>
      <c r="AK4" s="5"/>
      <c r="AL4" s="24"/>
      <c r="AM4" s="30">
        <f t="shared" si="0"/>
        <v>254</v>
      </c>
      <c r="AP4" s="6">
        <v>2004</v>
      </c>
      <c r="AQ4" s="5"/>
      <c r="AR4" s="5"/>
      <c r="AS4" s="5">
        <v>1</v>
      </c>
      <c r="AT4" s="5">
        <v>5</v>
      </c>
      <c r="AU4" s="5">
        <v>1</v>
      </c>
      <c r="AV4" s="5"/>
      <c r="AW4" s="5"/>
      <c r="AX4" s="5"/>
      <c r="AY4" s="5"/>
      <c r="AZ4" s="5"/>
      <c r="BA4" s="5"/>
      <c r="BB4" s="5"/>
      <c r="BC4" s="5">
        <f t="shared" ref="BC4:BC19" si="1">2024-AP4</f>
        <v>20</v>
      </c>
      <c r="BD4" s="5">
        <f t="shared" ref="BD4:BD19" si="2">SUM(AQ4:BB4)</f>
        <v>7</v>
      </c>
    </row>
    <row r="5" spans="1:56" x14ac:dyDescent="0.3">
      <c r="A5" t="s">
        <v>10</v>
      </c>
      <c r="B5" s="2"/>
      <c r="C5" s="2">
        <v>1</v>
      </c>
      <c r="D5" s="2"/>
      <c r="E5" s="2">
        <v>1</v>
      </c>
      <c r="F5" s="2">
        <v>1</v>
      </c>
      <c r="G5" s="2">
        <v>5</v>
      </c>
      <c r="H5" s="2">
        <v>13</v>
      </c>
      <c r="I5" s="2">
        <v>5</v>
      </c>
      <c r="J5" s="2">
        <v>5</v>
      </c>
      <c r="K5" s="2">
        <v>8</v>
      </c>
      <c r="L5" s="2">
        <v>6</v>
      </c>
      <c r="M5" s="2">
        <v>2</v>
      </c>
      <c r="N5" s="2">
        <v>2</v>
      </c>
      <c r="O5" s="2">
        <v>9</v>
      </c>
      <c r="P5" s="2"/>
      <c r="Q5" s="2"/>
      <c r="R5" s="2"/>
      <c r="U5" s="17" t="s">
        <v>1187</v>
      </c>
      <c r="V5" s="15">
        <v>1</v>
      </c>
      <c r="W5" s="5">
        <v>5</v>
      </c>
      <c r="X5" s="5">
        <v>7</v>
      </c>
      <c r="Y5" s="5">
        <v>1</v>
      </c>
      <c r="Z5" s="5">
        <v>6</v>
      </c>
      <c r="AA5" s="5">
        <v>9</v>
      </c>
      <c r="AB5" s="5">
        <v>26</v>
      </c>
      <c r="AC5" s="5">
        <v>3</v>
      </c>
      <c r="AD5" s="5">
        <v>17</v>
      </c>
      <c r="AE5" s="5">
        <v>32</v>
      </c>
      <c r="AF5" s="5">
        <v>27</v>
      </c>
      <c r="AG5" s="5">
        <v>8</v>
      </c>
      <c r="AH5" s="5">
        <v>6</v>
      </c>
      <c r="AI5" s="5">
        <v>10</v>
      </c>
      <c r="AJ5" s="5">
        <v>10</v>
      </c>
      <c r="AK5" s="5">
        <v>1</v>
      </c>
      <c r="AL5" s="24">
        <v>1</v>
      </c>
      <c r="AM5" s="30">
        <f t="shared" si="0"/>
        <v>170</v>
      </c>
      <c r="AP5" s="6">
        <v>2005</v>
      </c>
      <c r="AQ5" s="5"/>
      <c r="AR5" s="5"/>
      <c r="AS5" s="5"/>
      <c r="AT5" s="5">
        <v>7</v>
      </c>
      <c r="AU5" s="5">
        <v>3</v>
      </c>
      <c r="AV5" s="5"/>
      <c r="AW5" s="5"/>
      <c r="AX5" s="5"/>
      <c r="AY5" s="5"/>
      <c r="AZ5" s="5"/>
      <c r="BA5" s="5"/>
      <c r="BB5" s="5"/>
      <c r="BC5" s="5">
        <f t="shared" si="1"/>
        <v>19</v>
      </c>
      <c r="BD5" s="5">
        <f t="shared" si="2"/>
        <v>10</v>
      </c>
    </row>
    <row r="6" spans="1:56" x14ac:dyDescent="0.3">
      <c r="A6" t="s">
        <v>1187</v>
      </c>
      <c r="B6" s="2">
        <v>1</v>
      </c>
      <c r="C6" s="2">
        <v>5</v>
      </c>
      <c r="D6" s="2">
        <v>7</v>
      </c>
      <c r="E6" s="2">
        <v>1</v>
      </c>
      <c r="F6" s="2">
        <v>6</v>
      </c>
      <c r="G6" s="2">
        <v>9</v>
      </c>
      <c r="H6" s="2">
        <v>26</v>
      </c>
      <c r="I6" s="2">
        <v>3</v>
      </c>
      <c r="J6" s="2">
        <v>17</v>
      </c>
      <c r="K6" s="2">
        <v>32</v>
      </c>
      <c r="L6" s="2">
        <v>27</v>
      </c>
      <c r="M6" s="2">
        <v>8</v>
      </c>
      <c r="N6" s="2">
        <v>6</v>
      </c>
      <c r="O6" s="2">
        <v>10</v>
      </c>
      <c r="P6" s="2">
        <v>10</v>
      </c>
      <c r="Q6" s="2">
        <v>1</v>
      </c>
      <c r="R6" s="2">
        <v>1</v>
      </c>
      <c r="U6" s="17" t="s">
        <v>203</v>
      </c>
      <c r="V6" s="15">
        <v>1</v>
      </c>
      <c r="W6" s="5">
        <v>1</v>
      </c>
      <c r="X6" s="5">
        <v>3</v>
      </c>
      <c r="Y6" s="5"/>
      <c r="Z6" s="5"/>
      <c r="AA6" s="5">
        <v>8</v>
      </c>
      <c r="AB6" s="5">
        <v>32</v>
      </c>
      <c r="AC6" s="5">
        <v>7</v>
      </c>
      <c r="AD6" s="5">
        <v>22</v>
      </c>
      <c r="AE6" s="5">
        <v>32</v>
      </c>
      <c r="AF6" s="5">
        <v>1</v>
      </c>
      <c r="AG6" s="5"/>
      <c r="AH6" s="5"/>
      <c r="AI6" s="5"/>
      <c r="AJ6" s="5"/>
      <c r="AK6" s="5"/>
      <c r="AL6" s="24"/>
      <c r="AM6" s="30">
        <f t="shared" si="0"/>
        <v>107</v>
      </c>
      <c r="AP6" s="6">
        <v>2006</v>
      </c>
      <c r="AQ6" s="5">
        <v>2</v>
      </c>
      <c r="AR6" s="5"/>
      <c r="AS6" s="5">
        <v>1</v>
      </c>
      <c r="AT6" s="5">
        <v>1</v>
      </c>
      <c r="AU6" s="5"/>
      <c r="AV6" s="5"/>
      <c r="AW6" s="5"/>
      <c r="AX6" s="5"/>
      <c r="AY6" s="5"/>
      <c r="AZ6" s="5"/>
      <c r="BA6" s="5"/>
      <c r="BB6" s="5"/>
      <c r="BC6" s="5">
        <f t="shared" si="1"/>
        <v>18</v>
      </c>
      <c r="BD6" s="5">
        <f t="shared" si="2"/>
        <v>4</v>
      </c>
    </row>
    <row r="7" spans="1:56" x14ac:dyDescent="0.3">
      <c r="A7" t="s">
        <v>203</v>
      </c>
      <c r="B7" s="2">
        <v>1</v>
      </c>
      <c r="C7" s="2">
        <v>1</v>
      </c>
      <c r="D7" s="2">
        <v>3</v>
      </c>
      <c r="E7" s="2"/>
      <c r="F7" s="2"/>
      <c r="G7" s="2">
        <v>8</v>
      </c>
      <c r="H7" s="2">
        <v>32</v>
      </c>
      <c r="I7" s="2">
        <v>7</v>
      </c>
      <c r="J7" s="2">
        <v>22</v>
      </c>
      <c r="K7" s="2">
        <v>32</v>
      </c>
      <c r="L7" s="2">
        <v>1</v>
      </c>
      <c r="M7" s="2"/>
      <c r="N7" s="2"/>
      <c r="O7" s="2"/>
      <c r="P7" s="2"/>
      <c r="Q7" s="2"/>
      <c r="R7" s="2"/>
      <c r="U7" s="17" t="s">
        <v>458</v>
      </c>
      <c r="V7" s="15">
        <v>2</v>
      </c>
      <c r="W7" s="5"/>
      <c r="X7" s="5"/>
      <c r="Y7" s="5">
        <v>2</v>
      </c>
      <c r="Z7" s="5"/>
      <c r="AA7" s="5">
        <v>5</v>
      </c>
      <c r="AB7" s="5">
        <v>18</v>
      </c>
      <c r="AC7" s="5">
        <v>4</v>
      </c>
      <c r="AD7" s="5">
        <v>20</v>
      </c>
      <c r="AE7" s="5">
        <v>29</v>
      </c>
      <c r="AF7" s="5">
        <v>1</v>
      </c>
      <c r="AG7" s="5">
        <v>7</v>
      </c>
      <c r="AH7" s="5">
        <v>2</v>
      </c>
      <c r="AI7" s="5"/>
      <c r="AJ7" s="5"/>
      <c r="AK7" s="5"/>
      <c r="AL7" s="24"/>
      <c r="AM7" s="30">
        <f t="shared" si="0"/>
        <v>90</v>
      </c>
      <c r="AP7" s="6">
        <v>2007</v>
      </c>
      <c r="AQ7" s="5"/>
      <c r="AR7" s="5"/>
      <c r="AS7" s="5">
        <v>1</v>
      </c>
      <c r="AT7" s="5">
        <v>6</v>
      </c>
      <c r="AU7" s="5"/>
      <c r="AV7" s="5"/>
      <c r="AW7" s="5">
        <v>2</v>
      </c>
      <c r="AX7" s="5"/>
      <c r="AY7" s="5"/>
      <c r="AZ7" s="5"/>
      <c r="BA7" s="5"/>
      <c r="BB7" s="5"/>
      <c r="BC7" s="5">
        <f t="shared" si="1"/>
        <v>17</v>
      </c>
      <c r="BD7" s="5">
        <f t="shared" si="2"/>
        <v>9</v>
      </c>
    </row>
    <row r="8" spans="1:56" x14ac:dyDescent="0.3">
      <c r="A8" t="s">
        <v>655</v>
      </c>
      <c r="B8" s="2"/>
      <c r="C8" s="2"/>
      <c r="D8" s="2"/>
      <c r="E8" s="2"/>
      <c r="F8" s="2"/>
      <c r="G8" s="2"/>
      <c r="H8" s="2">
        <v>15</v>
      </c>
      <c r="I8" s="2">
        <v>33</v>
      </c>
      <c r="J8" s="2">
        <v>30</v>
      </c>
      <c r="K8" s="2">
        <v>84</v>
      </c>
      <c r="L8" s="2">
        <v>90</v>
      </c>
      <c r="M8" s="2">
        <v>2</v>
      </c>
      <c r="N8" s="2"/>
      <c r="O8" s="2"/>
      <c r="P8" s="2"/>
      <c r="Q8" s="2"/>
      <c r="R8" s="2"/>
      <c r="U8" s="17" t="s">
        <v>1622</v>
      </c>
      <c r="V8" s="15"/>
      <c r="W8" s="5"/>
      <c r="X8" s="5"/>
      <c r="Y8" s="5"/>
      <c r="Z8" s="5"/>
      <c r="AA8" s="5"/>
      <c r="AB8" s="5">
        <v>26</v>
      </c>
      <c r="AC8" s="5">
        <v>4</v>
      </c>
      <c r="AD8" s="5">
        <v>29</v>
      </c>
      <c r="AE8" s="5">
        <v>6</v>
      </c>
      <c r="AF8" s="5">
        <v>2</v>
      </c>
      <c r="AG8" s="5">
        <v>1</v>
      </c>
      <c r="AH8" s="5"/>
      <c r="AI8" s="5">
        <v>1</v>
      </c>
      <c r="AJ8" s="5">
        <v>5</v>
      </c>
      <c r="AK8" s="5"/>
      <c r="AL8" s="24"/>
      <c r="AM8" s="30">
        <f t="shared" si="0"/>
        <v>74</v>
      </c>
      <c r="AP8" s="6">
        <v>2008</v>
      </c>
      <c r="AQ8" s="5">
        <v>5</v>
      </c>
      <c r="AR8" s="5"/>
      <c r="AS8" s="5">
        <v>5</v>
      </c>
      <c r="AT8" s="5">
        <v>9</v>
      </c>
      <c r="AU8" s="5">
        <v>8</v>
      </c>
      <c r="AV8" s="5"/>
      <c r="AW8" s="5">
        <v>5</v>
      </c>
      <c r="AX8" s="5"/>
      <c r="AY8" s="5">
        <v>1</v>
      </c>
      <c r="AZ8" s="5"/>
      <c r="BA8" s="5"/>
      <c r="BB8" s="5"/>
      <c r="BC8" s="5">
        <f t="shared" si="1"/>
        <v>16</v>
      </c>
      <c r="BD8" s="5">
        <f t="shared" si="2"/>
        <v>33</v>
      </c>
    </row>
    <row r="9" spans="1:56" x14ac:dyDescent="0.3">
      <c r="A9" t="s">
        <v>163</v>
      </c>
      <c r="B9" s="2"/>
      <c r="C9" s="2"/>
      <c r="D9" s="2"/>
      <c r="E9" s="2"/>
      <c r="F9" s="2">
        <v>2</v>
      </c>
      <c r="G9" s="2">
        <v>5</v>
      </c>
      <c r="H9" s="2">
        <v>2</v>
      </c>
      <c r="I9" s="2"/>
      <c r="J9" s="2">
        <v>1</v>
      </c>
      <c r="K9" s="2">
        <v>1</v>
      </c>
      <c r="L9" s="2">
        <v>2</v>
      </c>
      <c r="M9" s="2"/>
      <c r="N9" s="2"/>
      <c r="O9" s="2"/>
      <c r="P9" s="2"/>
      <c r="Q9" s="2"/>
      <c r="R9" s="2"/>
      <c r="U9" s="17" t="s">
        <v>10</v>
      </c>
      <c r="V9" s="15"/>
      <c r="W9" s="5">
        <v>1</v>
      </c>
      <c r="X9" s="5"/>
      <c r="Y9" s="5">
        <v>1</v>
      </c>
      <c r="Z9" s="5">
        <v>1</v>
      </c>
      <c r="AA9" s="5">
        <v>5</v>
      </c>
      <c r="AB9" s="5">
        <v>13</v>
      </c>
      <c r="AC9" s="5">
        <v>5</v>
      </c>
      <c r="AD9" s="5">
        <v>5</v>
      </c>
      <c r="AE9" s="5">
        <v>8</v>
      </c>
      <c r="AF9" s="5">
        <v>6</v>
      </c>
      <c r="AG9" s="5">
        <v>2</v>
      </c>
      <c r="AH9" s="5">
        <v>2</v>
      </c>
      <c r="AI9" s="5">
        <v>9</v>
      </c>
      <c r="AJ9" s="5"/>
      <c r="AK9" s="5"/>
      <c r="AL9" s="24"/>
      <c r="AM9" s="30">
        <f t="shared" si="0"/>
        <v>58</v>
      </c>
      <c r="AP9" s="6">
        <v>2009</v>
      </c>
      <c r="AQ9" s="5">
        <v>18</v>
      </c>
      <c r="AR9" s="5"/>
      <c r="AS9" s="5">
        <v>13</v>
      </c>
      <c r="AT9" s="5">
        <v>26</v>
      </c>
      <c r="AU9" s="5">
        <v>32</v>
      </c>
      <c r="AV9" s="5">
        <v>15</v>
      </c>
      <c r="AW9" s="5">
        <v>2</v>
      </c>
      <c r="AX9" s="5">
        <v>3</v>
      </c>
      <c r="AY9" s="5"/>
      <c r="AZ9" s="5">
        <v>26</v>
      </c>
      <c r="BA9" s="5">
        <v>2</v>
      </c>
      <c r="BB9" s="5"/>
      <c r="BC9" s="5">
        <f t="shared" si="1"/>
        <v>15</v>
      </c>
      <c r="BD9" s="5">
        <f t="shared" si="2"/>
        <v>137</v>
      </c>
    </row>
    <row r="10" spans="1:56" x14ac:dyDescent="0.3">
      <c r="A10" t="s">
        <v>1602</v>
      </c>
      <c r="B10" s="2"/>
      <c r="C10" s="2"/>
      <c r="D10" s="2"/>
      <c r="E10" s="2"/>
      <c r="F10" s="2"/>
      <c r="G10" s="2"/>
      <c r="H10" s="2">
        <v>3</v>
      </c>
      <c r="I10" s="2">
        <v>1</v>
      </c>
      <c r="J10" s="2">
        <v>1</v>
      </c>
      <c r="K10" s="2">
        <v>1</v>
      </c>
      <c r="L10" s="2">
        <v>8</v>
      </c>
      <c r="M10" s="2">
        <v>6</v>
      </c>
      <c r="N10" s="2"/>
      <c r="O10" s="2">
        <v>2</v>
      </c>
      <c r="P10" s="2"/>
      <c r="Q10" s="2"/>
      <c r="R10" s="2"/>
      <c r="U10" s="17" t="s">
        <v>1602</v>
      </c>
      <c r="V10" s="15"/>
      <c r="W10" s="5"/>
      <c r="X10" s="5"/>
      <c r="Y10" s="5"/>
      <c r="Z10" s="5"/>
      <c r="AA10" s="5"/>
      <c r="AB10" s="5">
        <v>3</v>
      </c>
      <c r="AC10" s="5">
        <v>1</v>
      </c>
      <c r="AD10" s="5">
        <v>1</v>
      </c>
      <c r="AE10" s="5">
        <v>1</v>
      </c>
      <c r="AF10" s="5">
        <v>8</v>
      </c>
      <c r="AG10" s="5">
        <v>6</v>
      </c>
      <c r="AH10" s="5"/>
      <c r="AI10" s="5">
        <v>2</v>
      </c>
      <c r="AJ10" s="5"/>
      <c r="AK10" s="5"/>
      <c r="AL10" s="24"/>
      <c r="AM10" s="30">
        <f t="shared" si="0"/>
        <v>22</v>
      </c>
      <c r="AP10" s="6">
        <v>2010</v>
      </c>
      <c r="AQ10" s="5">
        <v>4</v>
      </c>
      <c r="AR10" s="5"/>
      <c r="AS10" s="5">
        <v>5</v>
      </c>
      <c r="AT10" s="5">
        <v>3</v>
      </c>
      <c r="AU10" s="5">
        <v>7</v>
      </c>
      <c r="AV10" s="5">
        <v>33</v>
      </c>
      <c r="AW10" s="5"/>
      <c r="AX10" s="5">
        <v>1</v>
      </c>
      <c r="AY10" s="5">
        <v>2</v>
      </c>
      <c r="AZ10" s="5">
        <v>4</v>
      </c>
      <c r="BA10" s="5">
        <v>8</v>
      </c>
      <c r="BB10" s="5"/>
      <c r="BC10" s="5">
        <f t="shared" si="1"/>
        <v>14</v>
      </c>
      <c r="BD10" s="5">
        <f t="shared" si="2"/>
        <v>67</v>
      </c>
    </row>
    <row r="11" spans="1:56" x14ac:dyDescent="0.3">
      <c r="A11" t="s">
        <v>1654</v>
      </c>
      <c r="B11" s="2">
        <v>1</v>
      </c>
      <c r="C11" s="2"/>
      <c r="D11" s="2"/>
      <c r="E11" s="2"/>
      <c r="F11" s="2"/>
      <c r="G11" s="2">
        <v>1</v>
      </c>
      <c r="H11" s="2"/>
      <c r="I11" s="2">
        <v>2</v>
      </c>
      <c r="J11" s="2">
        <v>9</v>
      </c>
      <c r="K11" s="2">
        <v>1</v>
      </c>
      <c r="L11" s="2">
        <v>1</v>
      </c>
      <c r="M11" s="2">
        <v>2</v>
      </c>
      <c r="N11" s="2"/>
      <c r="O11" s="2">
        <v>1</v>
      </c>
      <c r="P11" s="2"/>
      <c r="Q11" s="2"/>
      <c r="R11" s="2"/>
      <c r="U11" s="17" t="s">
        <v>1654</v>
      </c>
      <c r="V11" s="15">
        <v>1</v>
      </c>
      <c r="W11" s="5"/>
      <c r="X11" s="5"/>
      <c r="Y11" s="5"/>
      <c r="Z11" s="5"/>
      <c r="AA11" s="5">
        <v>1</v>
      </c>
      <c r="AB11" s="5"/>
      <c r="AC11" s="5">
        <v>2</v>
      </c>
      <c r="AD11" s="5">
        <v>9</v>
      </c>
      <c r="AE11" s="5">
        <v>1</v>
      </c>
      <c r="AF11" s="5">
        <v>1</v>
      </c>
      <c r="AG11" s="5">
        <v>2</v>
      </c>
      <c r="AH11" s="5"/>
      <c r="AI11" s="5">
        <v>1</v>
      </c>
      <c r="AJ11" s="5"/>
      <c r="AK11" s="5"/>
      <c r="AL11" s="24"/>
      <c r="AM11" s="30">
        <f t="shared" si="0"/>
        <v>18</v>
      </c>
      <c r="AP11" s="6">
        <v>2011</v>
      </c>
      <c r="AQ11" s="5">
        <v>20</v>
      </c>
      <c r="AR11" s="5">
        <v>1</v>
      </c>
      <c r="AS11" s="5">
        <v>5</v>
      </c>
      <c r="AT11" s="5">
        <v>17</v>
      </c>
      <c r="AU11" s="5">
        <v>22</v>
      </c>
      <c r="AV11" s="5">
        <v>30</v>
      </c>
      <c r="AW11" s="5">
        <v>1</v>
      </c>
      <c r="AX11" s="5">
        <v>1</v>
      </c>
      <c r="AY11" s="5">
        <v>9</v>
      </c>
      <c r="AZ11" s="5">
        <v>29</v>
      </c>
      <c r="BA11" s="5">
        <v>499</v>
      </c>
      <c r="BB11" s="5"/>
      <c r="BC11" s="5">
        <f t="shared" si="1"/>
        <v>13</v>
      </c>
      <c r="BD11" s="5">
        <f t="shared" si="2"/>
        <v>634</v>
      </c>
    </row>
    <row r="12" spans="1:56" x14ac:dyDescent="0.3">
      <c r="A12" t="s">
        <v>1622</v>
      </c>
      <c r="B12" s="2"/>
      <c r="C12" s="2"/>
      <c r="D12" s="2"/>
      <c r="E12" s="2"/>
      <c r="F12" s="2"/>
      <c r="G12" s="2"/>
      <c r="H12" s="2">
        <v>26</v>
      </c>
      <c r="I12" s="2">
        <v>4</v>
      </c>
      <c r="J12" s="2">
        <v>29</v>
      </c>
      <c r="K12" s="2">
        <v>6</v>
      </c>
      <c r="L12" s="2">
        <v>2</v>
      </c>
      <c r="M12" s="2">
        <v>1</v>
      </c>
      <c r="N12" s="2"/>
      <c r="O12" s="2">
        <v>1</v>
      </c>
      <c r="P12" s="2">
        <v>5</v>
      </c>
      <c r="Q12" s="2"/>
      <c r="R12" s="2"/>
      <c r="U12" s="17" t="s">
        <v>163</v>
      </c>
      <c r="V12" s="15"/>
      <c r="W12" s="5"/>
      <c r="X12" s="5"/>
      <c r="Y12" s="5"/>
      <c r="Z12" s="5">
        <v>2</v>
      </c>
      <c r="AA12" s="5">
        <v>5</v>
      </c>
      <c r="AB12" s="5">
        <v>2</v>
      </c>
      <c r="AC12" s="5"/>
      <c r="AD12" s="5">
        <v>1</v>
      </c>
      <c r="AE12" s="5">
        <v>1</v>
      </c>
      <c r="AF12" s="5">
        <v>2</v>
      </c>
      <c r="AG12" s="5"/>
      <c r="AH12" s="5"/>
      <c r="AI12" s="5"/>
      <c r="AJ12" s="5"/>
      <c r="AK12" s="5"/>
      <c r="AL12" s="24"/>
      <c r="AM12" s="30">
        <f t="shared" si="0"/>
        <v>13</v>
      </c>
      <c r="AP12" s="6">
        <v>2012</v>
      </c>
      <c r="AQ12" s="5">
        <v>29</v>
      </c>
      <c r="AR12" s="5"/>
      <c r="AS12" s="5">
        <v>8</v>
      </c>
      <c r="AT12" s="5">
        <v>32</v>
      </c>
      <c r="AU12" s="5">
        <v>32</v>
      </c>
      <c r="AV12" s="5">
        <v>84</v>
      </c>
      <c r="AW12" s="5">
        <v>1</v>
      </c>
      <c r="AX12" s="5">
        <v>1</v>
      </c>
      <c r="AY12" s="5">
        <v>1</v>
      </c>
      <c r="AZ12" s="5">
        <v>6</v>
      </c>
      <c r="BA12" s="5">
        <v>110</v>
      </c>
      <c r="BB12" s="5"/>
      <c r="BC12" s="5">
        <f t="shared" si="1"/>
        <v>12</v>
      </c>
      <c r="BD12" s="5">
        <f t="shared" si="2"/>
        <v>304</v>
      </c>
    </row>
    <row r="13" spans="1:56" x14ac:dyDescent="0.3">
      <c r="A13" t="s">
        <v>1588</v>
      </c>
      <c r="B13" s="2"/>
      <c r="C13" s="2"/>
      <c r="D13" s="2"/>
      <c r="E13" s="2"/>
      <c r="F13" s="2"/>
      <c r="G13" s="2"/>
      <c r="H13" s="2">
        <v>2</v>
      </c>
      <c r="I13" s="2">
        <v>8</v>
      </c>
      <c r="J13" s="2">
        <v>499</v>
      </c>
      <c r="K13" s="2">
        <v>110</v>
      </c>
      <c r="L13" s="2">
        <v>39</v>
      </c>
      <c r="M13" s="2">
        <v>45</v>
      </c>
      <c r="N13" s="2">
        <v>4</v>
      </c>
      <c r="O13" s="2"/>
      <c r="P13" s="2"/>
      <c r="Q13" s="2">
        <v>1</v>
      </c>
      <c r="R13" s="2"/>
      <c r="U13" s="17" t="s">
        <v>1733</v>
      </c>
      <c r="V13" s="15"/>
      <c r="W13" s="5"/>
      <c r="X13" s="5"/>
      <c r="Y13" s="5"/>
      <c r="Z13" s="5"/>
      <c r="AA13" s="5"/>
      <c r="AB13" s="5"/>
      <c r="AC13" s="5"/>
      <c r="AD13" s="5">
        <v>1</v>
      </c>
      <c r="AE13" s="5"/>
      <c r="AF13" s="5"/>
      <c r="AG13" s="5"/>
      <c r="AH13" s="5"/>
      <c r="AI13" s="5"/>
      <c r="AJ13" s="5"/>
      <c r="AK13" s="5"/>
      <c r="AL13" s="24"/>
      <c r="AM13" s="30">
        <f t="shared" si="0"/>
        <v>1</v>
      </c>
      <c r="AP13" s="6">
        <v>2013</v>
      </c>
      <c r="AQ13" s="5">
        <v>1</v>
      </c>
      <c r="AR13" s="5"/>
      <c r="AS13" s="5">
        <v>6</v>
      </c>
      <c r="AT13" s="5">
        <v>27</v>
      </c>
      <c r="AU13" s="5">
        <v>1</v>
      </c>
      <c r="AV13" s="5">
        <v>90</v>
      </c>
      <c r="AW13" s="5">
        <v>2</v>
      </c>
      <c r="AX13" s="5">
        <v>8</v>
      </c>
      <c r="AY13" s="5">
        <v>1</v>
      </c>
      <c r="AZ13" s="5">
        <v>2</v>
      </c>
      <c r="BA13" s="5">
        <v>39</v>
      </c>
      <c r="BB13" s="5"/>
      <c r="BC13" s="5">
        <f t="shared" si="1"/>
        <v>11</v>
      </c>
      <c r="BD13" s="5">
        <f t="shared" si="2"/>
        <v>177</v>
      </c>
    </row>
    <row r="14" spans="1:56" ht="15" thickBot="1" x14ac:dyDescent="0.35">
      <c r="A14" t="s">
        <v>1738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>
        <v>1</v>
      </c>
      <c r="P14" s="2"/>
      <c r="Q14" s="2"/>
      <c r="R14" s="2"/>
      <c r="U14" s="18" t="s">
        <v>1738</v>
      </c>
      <c r="V14" s="21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>
        <v>1</v>
      </c>
      <c r="AJ14" s="22"/>
      <c r="AK14" s="22"/>
      <c r="AL14" s="25"/>
      <c r="AM14" s="31">
        <f t="shared" si="0"/>
        <v>1</v>
      </c>
      <c r="AP14" s="6">
        <v>2014</v>
      </c>
      <c r="AQ14" s="5">
        <v>7</v>
      </c>
      <c r="AR14" s="5"/>
      <c r="AS14" s="5">
        <v>2</v>
      </c>
      <c r="AT14" s="5">
        <v>8</v>
      </c>
      <c r="AU14" s="5"/>
      <c r="AV14" s="5">
        <v>2</v>
      </c>
      <c r="AW14" s="5"/>
      <c r="AX14" s="5">
        <v>6</v>
      </c>
      <c r="AY14" s="5">
        <v>2</v>
      </c>
      <c r="AZ14" s="5">
        <v>1</v>
      </c>
      <c r="BA14" s="5">
        <v>45</v>
      </c>
      <c r="BB14" s="5"/>
      <c r="BC14" s="5">
        <f t="shared" si="1"/>
        <v>10</v>
      </c>
      <c r="BD14" s="5">
        <f t="shared" si="2"/>
        <v>73</v>
      </c>
    </row>
    <row r="15" spans="1:56" ht="18.600000000000001" thickBot="1" x14ac:dyDescent="0.4">
      <c r="U15" s="26" t="s">
        <v>5854</v>
      </c>
      <c r="V15" s="27">
        <f t="shared" ref="V15:AL15" si="3">SUM(V3:V14)</f>
        <v>5</v>
      </c>
      <c r="W15" s="27">
        <f t="shared" si="3"/>
        <v>7</v>
      </c>
      <c r="X15" s="27">
        <f t="shared" si="3"/>
        <v>10</v>
      </c>
      <c r="Y15" s="27">
        <f t="shared" si="3"/>
        <v>4</v>
      </c>
      <c r="Z15" s="27">
        <f t="shared" si="3"/>
        <v>9</v>
      </c>
      <c r="AA15" s="27">
        <f t="shared" si="3"/>
        <v>33</v>
      </c>
      <c r="AB15" s="27">
        <f t="shared" si="3"/>
        <v>137</v>
      </c>
      <c r="AC15" s="27">
        <f t="shared" si="3"/>
        <v>67</v>
      </c>
      <c r="AD15" s="27">
        <f t="shared" si="3"/>
        <v>634</v>
      </c>
      <c r="AE15" s="27">
        <f t="shared" si="3"/>
        <v>304</v>
      </c>
      <c r="AF15" s="27">
        <f t="shared" si="3"/>
        <v>177</v>
      </c>
      <c r="AG15" s="27">
        <f t="shared" si="3"/>
        <v>73</v>
      </c>
      <c r="AH15" s="27">
        <f t="shared" si="3"/>
        <v>14</v>
      </c>
      <c r="AI15" s="27">
        <f t="shared" si="3"/>
        <v>24</v>
      </c>
      <c r="AJ15" s="27">
        <f t="shared" si="3"/>
        <v>15</v>
      </c>
      <c r="AK15" s="27">
        <f t="shared" si="3"/>
        <v>2</v>
      </c>
      <c r="AL15" s="28">
        <f t="shared" si="3"/>
        <v>1</v>
      </c>
      <c r="AM15" s="34">
        <f>SUM(AM3:AM14)</f>
        <v>1516</v>
      </c>
      <c r="AP15" s="6">
        <v>2015</v>
      </c>
      <c r="AQ15" s="5">
        <v>2</v>
      </c>
      <c r="AR15" s="5"/>
      <c r="AS15" s="5">
        <v>2</v>
      </c>
      <c r="AT15" s="5">
        <v>6</v>
      </c>
      <c r="AU15" s="5"/>
      <c r="AV15" s="5"/>
      <c r="AW15" s="5"/>
      <c r="AX15" s="5"/>
      <c r="AY15" s="5"/>
      <c r="AZ15" s="5"/>
      <c r="BA15" s="5">
        <v>4</v>
      </c>
      <c r="BB15" s="5"/>
      <c r="BC15" s="5">
        <f t="shared" si="1"/>
        <v>9</v>
      </c>
      <c r="BD15" s="5">
        <f t="shared" si="2"/>
        <v>14</v>
      </c>
    </row>
    <row r="16" spans="1:56" ht="29.4" thickBot="1" x14ac:dyDescent="0.35">
      <c r="U16" s="32" t="s">
        <v>5855</v>
      </c>
      <c r="V16" s="39">
        <f>2024-V2</f>
        <v>21</v>
      </c>
      <c r="W16" s="39">
        <f t="shared" ref="W16:AL16" si="4">2024-W2</f>
        <v>20</v>
      </c>
      <c r="X16" s="39">
        <f t="shared" si="4"/>
        <v>19</v>
      </c>
      <c r="Y16" s="39">
        <f t="shared" si="4"/>
        <v>18</v>
      </c>
      <c r="Z16" s="39">
        <f t="shared" si="4"/>
        <v>17</v>
      </c>
      <c r="AA16" s="39">
        <f t="shared" si="4"/>
        <v>16</v>
      </c>
      <c r="AB16" s="39">
        <f t="shared" si="4"/>
        <v>15</v>
      </c>
      <c r="AC16" s="39">
        <f t="shared" si="4"/>
        <v>14</v>
      </c>
      <c r="AD16" s="39">
        <f t="shared" si="4"/>
        <v>13</v>
      </c>
      <c r="AE16" s="39">
        <f t="shared" si="4"/>
        <v>12</v>
      </c>
      <c r="AF16" s="39">
        <f t="shared" si="4"/>
        <v>11</v>
      </c>
      <c r="AG16" s="39">
        <f t="shared" si="4"/>
        <v>10</v>
      </c>
      <c r="AH16" s="39">
        <f t="shared" si="4"/>
        <v>9</v>
      </c>
      <c r="AI16" s="39">
        <f t="shared" si="4"/>
        <v>8</v>
      </c>
      <c r="AJ16" s="39">
        <f t="shared" si="4"/>
        <v>7</v>
      </c>
      <c r="AK16" s="39">
        <f t="shared" si="4"/>
        <v>6</v>
      </c>
      <c r="AL16" s="39">
        <f t="shared" si="4"/>
        <v>5</v>
      </c>
      <c r="AM16" s="33"/>
      <c r="AP16" s="6">
        <v>2016</v>
      </c>
      <c r="AQ16" s="5"/>
      <c r="AR16" s="5"/>
      <c r="AS16" s="5">
        <v>9</v>
      </c>
      <c r="AT16" s="5">
        <v>10</v>
      </c>
      <c r="AU16" s="5"/>
      <c r="AV16" s="5"/>
      <c r="AW16" s="5"/>
      <c r="AX16" s="5">
        <v>2</v>
      </c>
      <c r="AY16" s="5">
        <v>1</v>
      </c>
      <c r="AZ16" s="5">
        <v>1</v>
      </c>
      <c r="BA16" s="5"/>
      <c r="BB16" s="5">
        <v>1</v>
      </c>
      <c r="BC16" s="5">
        <f t="shared" si="1"/>
        <v>8</v>
      </c>
      <c r="BD16" s="5">
        <f t="shared" si="2"/>
        <v>24</v>
      </c>
    </row>
    <row r="17" spans="42:56" x14ac:dyDescent="0.3">
      <c r="AP17" s="6">
        <v>2017</v>
      </c>
      <c r="AQ17" s="5"/>
      <c r="AR17" s="5"/>
      <c r="AS17" s="5"/>
      <c r="AT17" s="5">
        <v>10</v>
      </c>
      <c r="AU17" s="5"/>
      <c r="AV17" s="5"/>
      <c r="AW17" s="5"/>
      <c r="AX17" s="5"/>
      <c r="AY17" s="5"/>
      <c r="AZ17" s="5">
        <v>5</v>
      </c>
      <c r="BA17" s="5"/>
      <c r="BB17" s="5"/>
      <c r="BC17" s="5">
        <f t="shared" si="1"/>
        <v>7</v>
      </c>
      <c r="BD17" s="5">
        <f t="shared" si="2"/>
        <v>15</v>
      </c>
    </row>
    <row r="18" spans="42:56" x14ac:dyDescent="0.3">
      <c r="AP18" s="6">
        <v>2018</v>
      </c>
      <c r="AQ18" s="5"/>
      <c r="AR18" s="5"/>
      <c r="AS18" s="5"/>
      <c r="AT18" s="5">
        <v>1</v>
      </c>
      <c r="AU18" s="5"/>
      <c r="AV18" s="5"/>
      <c r="AW18" s="5"/>
      <c r="AX18" s="5"/>
      <c r="AY18" s="5"/>
      <c r="AZ18" s="5"/>
      <c r="BA18" s="5">
        <v>1</v>
      </c>
      <c r="BB18" s="5"/>
      <c r="BC18" s="5">
        <f t="shared" si="1"/>
        <v>6</v>
      </c>
      <c r="BD18" s="5">
        <f t="shared" si="2"/>
        <v>2</v>
      </c>
    </row>
    <row r="19" spans="42:56" x14ac:dyDescent="0.3">
      <c r="AP19" s="6">
        <v>2019</v>
      </c>
      <c r="AQ19" s="5"/>
      <c r="AR19" s="5"/>
      <c r="AS19" s="5"/>
      <c r="AT19" s="5">
        <v>1</v>
      </c>
      <c r="AU19" s="5"/>
      <c r="AV19" s="5"/>
      <c r="AW19" s="5"/>
      <c r="AX19" s="5"/>
      <c r="AY19" s="5"/>
      <c r="AZ19" s="5"/>
      <c r="BA19" s="5"/>
      <c r="BB19" s="5"/>
      <c r="BC19" s="5">
        <f t="shared" si="1"/>
        <v>5</v>
      </c>
      <c r="BD19" s="5">
        <f t="shared" si="2"/>
        <v>1</v>
      </c>
    </row>
    <row r="20" spans="42:56" x14ac:dyDescent="0.3">
      <c r="AP20" s="10" t="s">
        <v>5854</v>
      </c>
      <c r="AQ20" s="10">
        <f>SUM(AQ3:AQ19)</f>
        <v>90</v>
      </c>
      <c r="AR20" s="10">
        <f t="shared" ref="AR20:BC20" si="5">SUM(AR3:AR19)</f>
        <v>1</v>
      </c>
      <c r="AS20" s="10">
        <f t="shared" si="5"/>
        <v>58</v>
      </c>
      <c r="AT20" s="10">
        <f t="shared" si="5"/>
        <v>170</v>
      </c>
      <c r="AU20" s="10">
        <f t="shared" si="5"/>
        <v>107</v>
      </c>
      <c r="AV20" s="10">
        <f t="shared" si="5"/>
        <v>254</v>
      </c>
      <c r="AW20" s="10">
        <f t="shared" si="5"/>
        <v>13</v>
      </c>
      <c r="AX20" s="10">
        <f t="shared" si="5"/>
        <v>22</v>
      </c>
      <c r="AY20" s="10">
        <f t="shared" si="5"/>
        <v>18</v>
      </c>
      <c r="AZ20" s="10">
        <f t="shared" si="5"/>
        <v>74</v>
      </c>
      <c r="BA20" s="10">
        <f t="shared" si="5"/>
        <v>708</v>
      </c>
      <c r="BB20" s="10">
        <f t="shared" si="5"/>
        <v>1</v>
      </c>
      <c r="BC20" s="10">
        <f t="shared" si="5"/>
        <v>221</v>
      </c>
      <c r="BD20" s="10">
        <f>SUM(BD3:BD19)</f>
        <v>1516</v>
      </c>
    </row>
  </sheetData>
  <sortState ref="U4:AM14">
    <sortCondition descending="1" ref="AM3:AM14"/>
  </sortState>
  <mergeCells count="7">
    <mergeCell ref="AP1:AP2"/>
    <mergeCell ref="AQ1:BB1"/>
    <mergeCell ref="BC1:BC2"/>
    <mergeCell ref="BD1:BD2"/>
    <mergeCell ref="U1:U2"/>
    <mergeCell ref="V1:AL1"/>
    <mergeCell ref="AM1:AM2"/>
  </mergeCells>
  <pageMargins left="0.7" right="0.7" top="0.75" bottom="0.75" header="0.3" footer="0.3"/>
  <pageSetup orientation="portrait" r:id="rId2"/>
  <ignoredErrors>
    <ignoredError sqref="V15:AL1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workbookViewId="0">
      <selection activeCell="C20" sqref="C20"/>
    </sheetView>
  </sheetViews>
  <sheetFormatPr baseColWidth="10" defaultRowHeight="14.4" x14ac:dyDescent="0.3"/>
  <cols>
    <col min="1" max="1" width="28.44140625" bestFit="1" customWidth="1"/>
    <col min="7" max="7" width="13" bestFit="1" customWidth="1"/>
    <col min="8" max="8" width="17.88671875" customWidth="1"/>
    <col min="9" max="9" width="14.6640625" bestFit="1" customWidth="1"/>
    <col min="10" max="10" width="16.44140625" bestFit="1" customWidth="1"/>
    <col min="11" max="11" width="17.6640625" bestFit="1" customWidth="1"/>
    <col min="12" max="12" width="8.5546875" bestFit="1" customWidth="1"/>
    <col min="13" max="13" width="13.109375" bestFit="1" customWidth="1"/>
    <col min="15" max="15" width="25" bestFit="1" customWidth="1"/>
    <col min="16" max="16" width="10.44140625" bestFit="1" customWidth="1"/>
    <col min="17" max="17" width="8.5546875" bestFit="1" customWidth="1"/>
    <col min="18" max="18" width="16.109375" bestFit="1" customWidth="1"/>
    <col min="20" max="20" width="32.44140625" bestFit="1" customWidth="1"/>
    <col min="22" max="22" width="13.44140625" bestFit="1" customWidth="1"/>
    <col min="23" max="25" width="13.44140625" customWidth="1"/>
  </cols>
  <sheetData>
    <row r="1" spans="1:26" ht="28.8" x14ac:dyDescent="0.3">
      <c r="B1" t="s">
        <v>5859</v>
      </c>
      <c r="C1" t="s">
        <v>5861</v>
      </c>
      <c r="E1" s="40" t="s">
        <v>5862</v>
      </c>
      <c r="F1" s="40" t="s">
        <v>5863</v>
      </c>
      <c r="G1" s="41" t="s">
        <v>5907</v>
      </c>
      <c r="H1" s="41" t="s">
        <v>5905</v>
      </c>
      <c r="I1" s="41" t="s">
        <v>5870</v>
      </c>
      <c r="J1" s="41" t="s">
        <v>5871</v>
      </c>
      <c r="M1" s="8" t="s">
        <v>5864</v>
      </c>
      <c r="O1" s="40" t="s">
        <v>5881</v>
      </c>
      <c r="P1" s="40" t="s">
        <v>5877</v>
      </c>
      <c r="Q1" s="40" t="s">
        <v>5878</v>
      </c>
      <c r="R1" s="41" t="s">
        <v>5889</v>
      </c>
      <c r="S1" s="41" t="s">
        <v>5870</v>
      </c>
      <c r="T1" s="40" t="s">
        <v>5885</v>
      </c>
      <c r="V1" s="40" t="s">
        <v>5890</v>
      </c>
      <c r="W1" s="40" t="s">
        <v>5877</v>
      </c>
      <c r="X1" s="40" t="s">
        <v>5878</v>
      </c>
      <c r="Y1" s="41" t="s">
        <v>5901</v>
      </c>
      <c r="Z1" s="41" t="s">
        <v>5902</v>
      </c>
    </row>
    <row r="2" spans="1:26" x14ac:dyDescent="0.3">
      <c r="A2" t="s">
        <v>5858</v>
      </c>
      <c r="B2">
        <v>45</v>
      </c>
      <c r="C2">
        <v>100</v>
      </c>
      <c r="E2" s="11" t="s">
        <v>1588</v>
      </c>
      <c r="F2" s="5">
        <v>708</v>
      </c>
      <c r="G2" s="56">
        <v>0.25</v>
      </c>
      <c r="H2" s="47">
        <f>179.92*G2</f>
        <v>44.98</v>
      </c>
      <c r="I2" s="47">
        <f t="shared" ref="I2:I7" si="0">+H2*F2</f>
        <v>31845.839999999997</v>
      </c>
      <c r="J2" s="43">
        <f>+(G2*F2)/8</f>
        <v>22.125</v>
      </c>
      <c r="L2" s="42">
        <f>+$D$25*G2/60</f>
        <v>0.74965000000000004</v>
      </c>
      <c r="M2" s="5">
        <v>50</v>
      </c>
      <c r="O2" s="11" t="s">
        <v>5883</v>
      </c>
      <c r="P2" s="5" t="s">
        <v>5880</v>
      </c>
      <c r="Q2" s="5">
        <v>1</v>
      </c>
      <c r="R2" s="47">
        <f>29600/8*6.96</f>
        <v>25752</v>
      </c>
      <c r="S2" s="47">
        <f>29600/8*6.96</f>
        <v>25752</v>
      </c>
      <c r="T2" s="5" t="s">
        <v>5886</v>
      </c>
      <c r="V2" s="11" t="s">
        <v>5892</v>
      </c>
      <c r="W2" s="5" t="s">
        <v>5897</v>
      </c>
      <c r="X2" s="5">
        <v>1</v>
      </c>
      <c r="Y2" s="47">
        <v>720</v>
      </c>
      <c r="Z2" s="47">
        <f>+Y2*X2</f>
        <v>720</v>
      </c>
    </row>
    <row r="3" spans="1:26" x14ac:dyDescent="0.3">
      <c r="A3" t="s">
        <v>5856</v>
      </c>
      <c r="B3">
        <v>60</v>
      </c>
      <c r="C3">
        <v>150</v>
      </c>
      <c r="E3" s="11" t="s">
        <v>655</v>
      </c>
      <c r="F3" s="5">
        <v>254</v>
      </c>
      <c r="G3" s="56">
        <v>1.5</v>
      </c>
      <c r="H3" s="47">
        <f t="shared" ref="H3:H13" si="1">179.92*G3</f>
        <v>269.88</v>
      </c>
      <c r="I3" s="47">
        <f t="shared" si="0"/>
        <v>68549.52</v>
      </c>
      <c r="J3" s="43">
        <f t="shared" ref="J3:J13" si="2">+(G3*F3)/8</f>
        <v>47.625</v>
      </c>
      <c r="L3" s="42">
        <f t="shared" ref="L3:L13" si="3">+$D$25*G3/60</f>
        <v>4.4979000000000005</v>
      </c>
      <c r="M3" s="5">
        <v>150</v>
      </c>
      <c r="O3" s="11" t="s">
        <v>5876</v>
      </c>
      <c r="P3" s="5" t="s">
        <v>5880</v>
      </c>
      <c r="Q3" s="5">
        <v>1</v>
      </c>
      <c r="R3" s="47">
        <v>1000</v>
      </c>
      <c r="S3" s="51">
        <f>+R3*Q3</f>
        <v>1000</v>
      </c>
      <c r="T3" s="5" t="s">
        <v>5887</v>
      </c>
      <c r="V3" s="11" t="s">
        <v>5893</v>
      </c>
      <c r="W3" s="5" t="s">
        <v>5897</v>
      </c>
      <c r="X3" s="5">
        <v>1</v>
      </c>
      <c r="Y3" s="47">
        <v>500</v>
      </c>
      <c r="Z3" s="47">
        <f t="shared" ref="Z3:Z6" si="4">+Y3*X3</f>
        <v>500</v>
      </c>
    </row>
    <row r="4" spans="1:26" x14ac:dyDescent="0.3">
      <c r="A4" t="s">
        <v>5857</v>
      </c>
      <c r="B4">
        <v>60</v>
      </c>
      <c r="C4">
        <v>150</v>
      </c>
      <c r="E4" s="11" t="s">
        <v>1187</v>
      </c>
      <c r="F4" s="5">
        <v>170</v>
      </c>
      <c r="G4" s="56">
        <v>0.75</v>
      </c>
      <c r="H4" s="47">
        <f t="shared" si="1"/>
        <v>134.94</v>
      </c>
      <c r="I4" s="47">
        <f t="shared" si="0"/>
        <v>22939.8</v>
      </c>
      <c r="J4" s="43">
        <f t="shared" si="2"/>
        <v>15.9375</v>
      </c>
      <c r="L4" s="42">
        <f t="shared" si="3"/>
        <v>2.2489500000000002</v>
      </c>
      <c r="M4" s="5">
        <v>100</v>
      </c>
      <c r="O4" s="11" t="s">
        <v>5882</v>
      </c>
      <c r="P4" s="5" t="s">
        <v>5884</v>
      </c>
      <c r="Q4" s="5">
        <v>80</v>
      </c>
      <c r="R4" s="47">
        <v>179.916</v>
      </c>
      <c r="S4" s="47">
        <f>+R4*Q4</f>
        <v>14393.279999999999</v>
      </c>
      <c r="T4" s="5" t="s">
        <v>5888</v>
      </c>
      <c r="V4" s="11" t="s">
        <v>5894</v>
      </c>
      <c r="W4" s="5" t="s">
        <v>5897</v>
      </c>
      <c r="X4" s="5">
        <v>1</v>
      </c>
      <c r="Y4" s="47">
        <v>700</v>
      </c>
      <c r="Z4" s="47">
        <f t="shared" si="4"/>
        <v>700</v>
      </c>
    </row>
    <row r="5" spans="1:26" x14ac:dyDescent="0.3">
      <c r="A5" t="s">
        <v>5860</v>
      </c>
      <c r="B5">
        <v>30</v>
      </c>
      <c r="C5">
        <v>85</v>
      </c>
      <c r="E5" s="11" t="s">
        <v>203</v>
      </c>
      <c r="F5" s="5">
        <v>107</v>
      </c>
      <c r="G5" s="56">
        <v>0.5</v>
      </c>
      <c r="H5" s="47">
        <f t="shared" si="1"/>
        <v>89.96</v>
      </c>
      <c r="I5" s="47">
        <f t="shared" si="0"/>
        <v>9625.7199999999993</v>
      </c>
      <c r="J5" s="43">
        <f t="shared" si="2"/>
        <v>6.6875</v>
      </c>
      <c r="L5" s="42">
        <f t="shared" si="3"/>
        <v>1.4993000000000001</v>
      </c>
      <c r="M5" s="5">
        <v>50</v>
      </c>
      <c r="O5" s="95" t="s">
        <v>5865</v>
      </c>
      <c r="P5" s="95"/>
      <c r="Q5" s="95"/>
      <c r="R5" s="52"/>
      <c r="S5" s="53">
        <f>SUM(S2:S4)</f>
        <v>41145.279999999999</v>
      </c>
      <c r="T5" s="52"/>
      <c r="V5" s="11" t="s">
        <v>5895</v>
      </c>
      <c r="W5" s="5" t="s">
        <v>5897</v>
      </c>
      <c r="X5" s="5">
        <v>1</v>
      </c>
      <c r="Y5" s="47">
        <v>1150</v>
      </c>
      <c r="Z5" s="47">
        <f t="shared" si="4"/>
        <v>1150</v>
      </c>
    </row>
    <row r="6" spans="1:26" x14ac:dyDescent="0.3">
      <c r="E6" s="11" t="s">
        <v>458</v>
      </c>
      <c r="F6" s="5">
        <v>90</v>
      </c>
      <c r="G6" s="56">
        <v>1.5</v>
      </c>
      <c r="H6" s="47">
        <f t="shared" si="1"/>
        <v>269.88</v>
      </c>
      <c r="I6" s="47">
        <f t="shared" si="0"/>
        <v>24289.200000000001</v>
      </c>
      <c r="J6" s="43">
        <f t="shared" si="2"/>
        <v>16.875</v>
      </c>
      <c r="L6" s="42">
        <f t="shared" si="3"/>
        <v>4.4979000000000005</v>
      </c>
      <c r="M6" s="5">
        <v>150</v>
      </c>
      <c r="R6" s="49"/>
      <c r="S6" s="50" t="str">
        <f>+CONCATENATE("USD",TEXT(VALUE(S5/6.96),"#.###,##"))</f>
        <v>USD5.911,68</v>
      </c>
      <c r="V6" s="11" t="s">
        <v>5896</v>
      </c>
      <c r="W6" s="5" t="s">
        <v>5898</v>
      </c>
      <c r="X6" s="5">
        <v>2</v>
      </c>
      <c r="Y6" s="47">
        <v>180</v>
      </c>
      <c r="Z6" s="47">
        <f t="shared" si="4"/>
        <v>360</v>
      </c>
    </row>
    <row r="7" spans="1:26" x14ac:dyDescent="0.3">
      <c r="E7" s="11" t="s">
        <v>1622</v>
      </c>
      <c r="F7" s="5">
        <v>74</v>
      </c>
      <c r="G7" s="56">
        <v>0.5</v>
      </c>
      <c r="H7" s="47">
        <f t="shared" si="1"/>
        <v>89.96</v>
      </c>
      <c r="I7" s="47">
        <f t="shared" si="0"/>
        <v>6657.04</v>
      </c>
      <c r="J7" s="43">
        <f t="shared" si="2"/>
        <v>4.625</v>
      </c>
      <c r="L7" s="42">
        <f t="shared" si="3"/>
        <v>1.4993000000000001</v>
      </c>
      <c r="M7" s="5"/>
      <c r="V7" s="89" t="s">
        <v>5899</v>
      </c>
      <c r="W7" s="90"/>
      <c r="X7" s="90"/>
      <c r="Y7" s="91"/>
      <c r="Z7" s="48">
        <f>SUM(Z2:Z6)</f>
        <v>3430</v>
      </c>
    </row>
    <row r="8" spans="1:26" x14ac:dyDescent="0.3">
      <c r="E8" s="11" t="s">
        <v>10</v>
      </c>
      <c r="F8" s="5">
        <v>58</v>
      </c>
      <c r="G8" s="56">
        <v>0.75</v>
      </c>
      <c r="H8" s="47">
        <f t="shared" si="1"/>
        <v>134.94</v>
      </c>
      <c r="I8" s="47">
        <f t="shared" ref="I8:I13" si="5">+H8*F8</f>
        <v>7826.5199999999995</v>
      </c>
      <c r="J8" s="43">
        <f t="shared" si="2"/>
        <v>5.4375</v>
      </c>
      <c r="L8" s="42">
        <f t="shared" si="3"/>
        <v>2.2489500000000002</v>
      </c>
      <c r="M8" s="5">
        <v>100</v>
      </c>
      <c r="Z8" s="50" t="str">
        <f>+CONCATENATE("USD",TEXT(VALUE(Z7/6.96),"#.###,##"))</f>
        <v>USD492,82</v>
      </c>
    </row>
    <row r="9" spans="1:26" x14ac:dyDescent="0.3">
      <c r="E9" s="11" t="s">
        <v>1602</v>
      </c>
      <c r="F9" s="5">
        <v>22</v>
      </c>
      <c r="G9" s="56">
        <v>0.5</v>
      </c>
      <c r="H9" s="47">
        <f t="shared" si="1"/>
        <v>89.96</v>
      </c>
      <c r="I9" s="47">
        <f t="shared" si="5"/>
        <v>1979.12</v>
      </c>
      <c r="J9" s="43">
        <f t="shared" si="2"/>
        <v>1.375</v>
      </c>
      <c r="L9" s="42">
        <f t="shared" si="3"/>
        <v>1.4993000000000001</v>
      </c>
      <c r="M9" s="5"/>
    </row>
    <row r="10" spans="1:26" x14ac:dyDescent="0.3">
      <c r="E10" s="11" t="s">
        <v>1654</v>
      </c>
      <c r="F10" s="5">
        <v>18</v>
      </c>
      <c r="G10" s="56">
        <v>4</v>
      </c>
      <c r="H10" s="47">
        <f t="shared" si="1"/>
        <v>719.68</v>
      </c>
      <c r="I10" s="47">
        <f t="shared" si="5"/>
        <v>12954.24</v>
      </c>
      <c r="J10" s="43">
        <f t="shared" si="2"/>
        <v>9</v>
      </c>
      <c r="L10" s="42">
        <f t="shared" si="3"/>
        <v>11.994400000000001</v>
      </c>
      <c r="M10" s="5">
        <v>150</v>
      </c>
    </row>
    <row r="11" spans="1:26" x14ac:dyDescent="0.3">
      <c r="E11" s="11" t="s">
        <v>163</v>
      </c>
      <c r="F11" s="5">
        <v>13</v>
      </c>
      <c r="G11" s="56">
        <v>0.5</v>
      </c>
      <c r="H11" s="47">
        <f t="shared" si="1"/>
        <v>89.96</v>
      </c>
      <c r="I11" s="47">
        <f t="shared" si="5"/>
        <v>1169.48</v>
      </c>
      <c r="J11" s="43">
        <f t="shared" si="2"/>
        <v>0.8125</v>
      </c>
      <c r="L11" s="42">
        <f t="shared" si="3"/>
        <v>1.4993000000000001</v>
      </c>
      <c r="M11" s="5">
        <v>85</v>
      </c>
    </row>
    <row r="12" spans="1:26" x14ac:dyDescent="0.3">
      <c r="E12" s="11" t="s">
        <v>1733</v>
      </c>
      <c r="F12" s="5">
        <v>1</v>
      </c>
      <c r="G12" s="56">
        <v>8</v>
      </c>
      <c r="H12" s="47">
        <f t="shared" si="1"/>
        <v>1439.36</v>
      </c>
      <c r="I12" s="47">
        <f t="shared" si="5"/>
        <v>1439.36</v>
      </c>
      <c r="J12" s="43">
        <f t="shared" si="2"/>
        <v>1</v>
      </c>
      <c r="L12" s="42">
        <f t="shared" si="3"/>
        <v>23.988800000000001</v>
      </c>
      <c r="M12" s="5"/>
    </row>
    <row r="13" spans="1:26" x14ac:dyDescent="0.3">
      <c r="E13" s="11" t="s">
        <v>1738</v>
      </c>
      <c r="F13" s="5">
        <v>1</v>
      </c>
      <c r="G13" s="56">
        <v>4</v>
      </c>
      <c r="H13" s="47">
        <f t="shared" si="1"/>
        <v>719.68</v>
      </c>
      <c r="I13" s="47">
        <f t="shared" si="5"/>
        <v>719.68</v>
      </c>
      <c r="J13" s="43">
        <f t="shared" si="2"/>
        <v>0.5</v>
      </c>
      <c r="L13" s="42">
        <f t="shared" si="3"/>
        <v>11.994400000000001</v>
      </c>
      <c r="M13" s="5"/>
    </row>
    <row r="14" spans="1:26" x14ac:dyDescent="0.3">
      <c r="E14" s="14" t="s">
        <v>5865</v>
      </c>
      <c r="F14" s="14">
        <f>SUM(F2:F13)</f>
        <v>1516</v>
      </c>
      <c r="G14" s="14"/>
      <c r="H14" s="14"/>
      <c r="I14" s="48">
        <f>SUM(I2:I13)</f>
        <v>189995.51999999999</v>
      </c>
      <c r="J14" s="38">
        <f>SUM(J2:J13)</f>
        <v>132</v>
      </c>
      <c r="M14" s="14"/>
    </row>
    <row r="15" spans="1:26" x14ac:dyDescent="0.3">
      <c r="E15" s="88" t="s">
        <v>5906</v>
      </c>
      <c r="F15" s="88"/>
      <c r="G15" s="88"/>
      <c r="H15" s="99"/>
      <c r="I15" s="44" t="s">
        <v>5873</v>
      </c>
      <c r="J15" s="45" t="s">
        <v>5872</v>
      </c>
    </row>
    <row r="16" spans="1:26" ht="28.8" x14ac:dyDescent="0.3">
      <c r="E16" s="59"/>
      <c r="F16" s="59"/>
      <c r="G16" s="59"/>
      <c r="H16" s="59"/>
      <c r="I16" s="60"/>
      <c r="J16" s="61"/>
      <c r="O16" s="40" t="s">
        <v>5881</v>
      </c>
      <c r="P16" s="40" t="s">
        <v>5877</v>
      </c>
      <c r="Q16" s="40" t="s">
        <v>5878</v>
      </c>
      <c r="R16" s="41" t="s">
        <v>5909</v>
      </c>
      <c r="S16" s="41" t="s">
        <v>5910</v>
      </c>
      <c r="T16" s="40" t="s">
        <v>5885</v>
      </c>
      <c r="V16" s="40" t="s">
        <v>5890</v>
      </c>
      <c r="W16" s="40" t="s">
        <v>5877</v>
      </c>
      <c r="X16" s="40" t="s">
        <v>5878</v>
      </c>
      <c r="Y16" s="41" t="s">
        <v>5914</v>
      </c>
      <c r="Z16" s="41" t="s">
        <v>5915</v>
      </c>
    </row>
    <row r="17" spans="2:26" x14ac:dyDescent="0.3">
      <c r="E17" s="59"/>
      <c r="F17" s="59"/>
      <c r="G17" s="59"/>
      <c r="H17" s="59"/>
      <c r="I17" s="60"/>
      <c r="J17" s="61"/>
      <c r="O17" s="11" t="s">
        <v>5883</v>
      </c>
      <c r="P17" s="5" t="s">
        <v>5880</v>
      </c>
      <c r="Q17" s="5">
        <v>1</v>
      </c>
      <c r="R17" s="47">
        <f>+R2/6.96</f>
        <v>3700</v>
      </c>
      <c r="S17" s="47">
        <f>+R17*Q17</f>
        <v>3700</v>
      </c>
      <c r="T17" s="5" t="s">
        <v>5886</v>
      </c>
      <c r="V17" s="11" t="s">
        <v>5892</v>
      </c>
      <c r="W17" s="5" t="s">
        <v>5897</v>
      </c>
      <c r="X17" s="5">
        <v>1</v>
      </c>
      <c r="Y17" s="47">
        <f>+Y2/6.96</f>
        <v>103.44827586206897</v>
      </c>
      <c r="Z17" s="47">
        <f>+Y17*X17</f>
        <v>103.44827586206897</v>
      </c>
    </row>
    <row r="18" spans="2:26" x14ac:dyDescent="0.3">
      <c r="E18" s="59"/>
      <c r="F18" s="59"/>
      <c r="G18" s="59"/>
      <c r="H18" s="59"/>
      <c r="I18" s="60"/>
      <c r="J18" s="61"/>
      <c r="O18" s="11" t="s">
        <v>5876</v>
      </c>
      <c r="P18" s="5" t="s">
        <v>5880</v>
      </c>
      <c r="Q18" s="5">
        <v>1</v>
      </c>
      <c r="R18" s="47">
        <f>+R3/6.96</f>
        <v>143.67816091954023</v>
      </c>
      <c r="S18" s="51">
        <f>+R18*Q18</f>
        <v>143.67816091954023</v>
      </c>
      <c r="T18" s="5" t="s">
        <v>5887</v>
      </c>
      <c r="V18" s="11" t="s">
        <v>5893</v>
      </c>
      <c r="W18" s="5" t="s">
        <v>5897</v>
      </c>
      <c r="X18" s="5">
        <v>1</v>
      </c>
      <c r="Y18" s="47">
        <f t="shared" ref="Y18:Y21" si="6">+Y3/6.96</f>
        <v>71.839080459770116</v>
      </c>
      <c r="Z18" s="47">
        <f t="shared" ref="Z18:Z21" si="7">+Y18*X18</f>
        <v>71.839080459770116</v>
      </c>
    </row>
    <row r="19" spans="2:26" x14ac:dyDescent="0.3">
      <c r="B19" s="8" t="s">
        <v>5866</v>
      </c>
      <c r="C19" s="8" t="s">
        <v>5863</v>
      </c>
      <c r="F19" s="55"/>
      <c r="G19" s="55"/>
      <c r="H19" s="55"/>
      <c r="I19" s="55"/>
      <c r="J19" s="55"/>
      <c r="O19" s="11" t="s">
        <v>5882</v>
      </c>
      <c r="P19" s="5" t="s">
        <v>5884</v>
      </c>
      <c r="Q19" s="5">
        <v>80</v>
      </c>
      <c r="R19" s="47">
        <f>+R4/6.96</f>
        <v>25.85</v>
      </c>
      <c r="S19" s="47">
        <f>+R19*Q19</f>
        <v>2068</v>
      </c>
      <c r="T19" s="5" t="s">
        <v>5888</v>
      </c>
      <c r="V19" s="11" t="s">
        <v>5894</v>
      </c>
      <c r="W19" s="5" t="s">
        <v>5897</v>
      </c>
      <c r="X19" s="5">
        <v>1</v>
      </c>
      <c r="Y19" s="47">
        <f t="shared" si="6"/>
        <v>100.57471264367817</v>
      </c>
      <c r="Z19" s="47">
        <f t="shared" si="7"/>
        <v>100.57471264367817</v>
      </c>
    </row>
    <row r="20" spans="2:26" x14ac:dyDescent="0.3">
      <c r="B20" s="10">
        <v>2024</v>
      </c>
      <c r="C20" s="5">
        <v>1727</v>
      </c>
      <c r="O20" s="96" t="s">
        <v>5916</v>
      </c>
      <c r="P20" s="97"/>
      <c r="Q20" s="97"/>
      <c r="R20" s="98"/>
      <c r="S20" s="58">
        <f>SUM(S17:S19)</f>
        <v>5911.6781609195405</v>
      </c>
      <c r="T20" s="52"/>
      <c r="V20" s="11" t="s">
        <v>5895</v>
      </c>
      <c r="W20" s="5" t="s">
        <v>5897</v>
      </c>
      <c r="X20" s="5">
        <v>1</v>
      </c>
      <c r="Y20" s="47">
        <f t="shared" si="6"/>
        <v>165.22988505747128</v>
      </c>
      <c r="Z20" s="47">
        <f t="shared" si="7"/>
        <v>165.22988505747128</v>
      </c>
    </row>
    <row r="21" spans="2:26" x14ac:dyDescent="0.3">
      <c r="B21" s="10">
        <v>2025</v>
      </c>
      <c r="C21" s="5">
        <v>1354</v>
      </c>
      <c r="R21" s="49"/>
      <c r="S21" s="49"/>
      <c r="V21" s="11" t="s">
        <v>5896</v>
      </c>
      <c r="W21" s="5" t="s">
        <v>5898</v>
      </c>
      <c r="X21" s="5">
        <v>2</v>
      </c>
      <c r="Y21" s="47">
        <f t="shared" si="6"/>
        <v>25.862068965517242</v>
      </c>
      <c r="Z21" s="47">
        <f t="shared" si="7"/>
        <v>51.724137931034484</v>
      </c>
    </row>
    <row r="22" spans="2:26" ht="15" customHeight="1" x14ac:dyDescent="0.3">
      <c r="K22" s="100" t="s">
        <v>5900</v>
      </c>
      <c r="L22" s="101"/>
      <c r="M22" s="101"/>
      <c r="N22" s="102"/>
      <c r="V22" s="89" t="s">
        <v>5916</v>
      </c>
      <c r="W22" s="90"/>
      <c r="X22" s="90"/>
      <c r="Y22" s="91"/>
      <c r="Z22" s="63">
        <f>SUM(Z17:Z21)</f>
        <v>492.81609195402297</v>
      </c>
    </row>
    <row r="23" spans="2:26" x14ac:dyDescent="0.3">
      <c r="B23" s="92" t="s">
        <v>5868</v>
      </c>
      <c r="C23" s="93"/>
      <c r="D23" s="94"/>
      <c r="K23" s="103"/>
      <c r="L23" s="104"/>
      <c r="M23" s="104"/>
      <c r="N23" s="105"/>
      <c r="Z23" s="49"/>
    </row>
    <row r="24" spans="2:26" x14ac:dyDescent="0.3">
      <c r="B24" s="14" t="s">
        <v>5867</v>
      </c>
      <c r="C24" s="8" t="s">
        <v>5874</v>
      </c>
      <c r="D24" s="8" t="s">
        <v>5875</v>
      </c>
      <c r="K24" s="8" t="s">
        <v>5890</v>
      </c>
      <c r="L24" s="8" t="s">
        <v>5878</v>
      </c>
      <c r="M24" s="8" t="s">
        <v>5891</v>
      </c>
      <c r="N24" s="8" t="s">
        <v>5879</v>
      </c>
    </row>
    <row r="25" spans="2:26" x14ac:dyDescent="0.3">
      <c r="B25" s="46" t="s">
        <v>5869</v>
      </c>
      <c r="C25" s="5">
        <v>25.85</v>
      </c>
      <c r="D25" s="43">
        <f>+C25*6.96</f>
        <v>179.916</v>
      </c>
      <c r="K25" s="10" t="s">
        <v>5903</v>
      </c>
      <c r="L25" s="5">
        <v>3</v>
      </c>
      <c r="M25" s="47">
        <v>2211.6799999999998</v>
      </c>
      <c r="N25" s="54">
        <f>+M25*L25</f>
        <v>6635.0399999999991</v>
      </c>
    </row>
    <row r="26" spans="2:26" x14ac:dyDescent="0.3">
      <c r="K26" s="10" t="s">
        <v>5904</v>
      </c>
      <c r="L26" s="5">
        <v>1</v>
      </c>
      <c r="M26" s="47">
        <v>5911.68</v>
      </c>
      <c r="N26" s="54">
        <f>+M26*L26</f>
        <v>5911.68</v>
      </c>
    </row>
    <row r="27" spans="2:26" x14ac:dyDescent="0.3">
      <c r="K27" s="89" t="s">
        <v>5917</v>
      </c>
      <c r="L27" s="90"/>
      <c r="M27" s="91"/>
      <c r="N27" s="48">
        <f>SUM(N25:N26)</f>
        <v>12546.72</v>
      </c>
    </row>
    <row r="28" spans="2:26" ht="28.8" x14ac:dyDescent="0.3">
      <c r="O28" s="40" t="s">
        <v>5881</v>
      </c>
      <c r="P28" s="40" t="s">
        <v>5877</v>
      </c>
      <c r="Q28" s="40" t="s">
        <v>5878</v>
      </c>
      <c r="R28" s="41" t="s">
        <v>5889</v>
      </c>
      <c r="S28" s="41" t="s">
        <v>5870</v>
      </c>
      <c r="T28" s="40" t="s">
        <v>5885</v>
      </c>
    </row>
    <row r="29" spans="2:26" x14ac:dyDescent="0.3">
      <c r="O29" s="11" t="s">
        <v>5876</v>
      </c>
      <c r="P29" s="5" t="s">
        <v>5880</v>
      </c>
      <c r="Q29" s="5">
        <v>1</v>
      </c>
      <c r="R29" s="47">
        <v>1000</v>
      </c>
      <c r="S29" s="51">
        <f>+R29*Q29</f>
        <v>1000</v>
      </c>
      <c r="T29" s="5" t="s">
        <v>5887</v>
      </c>
    </row>
    <row r="30" spans="2:26" x14ac:dyDescent="0.3">
      <c r="O30" s="11" t="s">
        <v>5882</v>
      </c>
      <c r="P30" s="5" t="s">
        <v>5884</v>
      </c>
      <c r="Q30" s="5">
        <v>80</v>
      </c>
      <c r="R30" s="47">
        <v>179.916</v>
      </c>
      <c r="S30" s="47">
        <f>+R30*Q30</f>
        <v>14393.279999999999</v>
      </c>
      <c r="T30" s="5" t="s">
        <v>5888</v>
      </c>
    </row>
    <row r="31" spans="2:26" x14ac:dyDescent="0.3">
      <c r="O31" s="95" t="s">
        <v>5865</v>
      </c>
      <c r="P31" s="95"/>
      <c r="Q31" s="95"/>
      <c r="R31" s="52"/>
      <c r="S31" s="53">
        <f>SUM(S29:S30)</f>
        <v>15393.279999999999</v>
      </c>
      <c r="T31" s="52"/>
    </row>
    <row r="32" spans="2:26" x14ac:dyDescent="0.3">
      <c r="R32" s="49"/>
      <c r="S32" s="50" t="str">
        <f>+CONCATENATE("USD",TEXT(VALUE(S31/6.96),"#.###,##"))</f>
        <v>USD2.211,68</v>
      </c>
    </row>
    <row r="34" spans="1:20" ht="31.2" x14ac:dyDescent="0.6">
      <c r="A34" s="57" t="s">
        <v>5908</v>
      </c>
      <c r="O34" s="40" t="s">
        <v>5881</v>
      </c>
      <c r="P34" s="40" t="s">
        <v>5877</v>
      </c>
      <c r="Q34" s="40" t="s">
        <v>5878</v>
      </c>
      <c r="R34" s="41" t="s">
        <v>5909</v>
      </c>
      <c r="S34" s="41" t="s">
        <v>5910</v>
      </c>
      <c r="T34" s="40" t="s">
        <v>5885</v>
      </c>
    </row>
    <row r="35" spans="1:20" x14ac:dyDescent="0.3">
      <c r="O35" s="11" t="s">
        <v>5876</v>
      </c>
      <c r="P35" s="5" t="s">
        <v>5880</v>
      </c>
      <c r="Q35" s="5">
        <v>1</v>
      </c>
      <c r="R35" s="47">
        <f>+R29/6.96</f>
        <v>143.67816091954023</v>
      </c>
      <c r="S35" s="51">
        <f>+R35*Q35</f>
        <v>143.67816091954023</v>
      </c>
      <c r="T35" s="5" t="s">
        <v>5887</v>
      </c>
    </row>
    <row r="36" spans="1:20" x14ac:dyDescent="0.3">
      <c r="O36" s="11" t="s">
        <v>5882</v>
      </c>
      <c r="P36" s="5" t="s">
        <v>5884</v>
      </c>
      <c r="Q36" s="5">
        <v>80</v>
      </c>
      <c r="R36" s="47">
        <f>+R30/6.96</f>
        <v>25.85</v>
      </c>
      <c r="S36" s="47">
        <f>+R36*Q36</f>
        <v>2068</v>
      </c>
      <c r="T36" s="5" t="s">
        <v>5888</v>
      </c>
    </row>
    <row r="37" spans="1:20" x14ac:dyDescent="0.3">
      <c r="O37" s="96" t="s">
        <v>5916</v>
      </c>
      <c r="P37" s="97"/>
      <c r="Q37" s="97"/>
      <c r="R37" s="98"/>
      <c r="S37" s="58">
        <f>SUM(S35:S36)</f>
        <v>2211.6781609195405</v>
      </c>
      <c r="T37" s="52"/>
    </row>
    <row r="38" spans="1:20" x14ac:dyDescent="0.3">
      <c r="R38" s="49"/>
    </row>
    <row r="43" spans="1:20" ht="28.8" x14ac:dyDescent="0.3">
      <c r="E43" s="40" t="s">
        <v>5862</v>
      </c>
      <c r="F43" s="40" t="s">
        <v>5863</v>
      </c>
      <c r="G43" s="41" t="s">
        <v>5907</v>
      </c>
      <c r="H43" s="41" t="s">
        <v>5912</v>
      </c>
      <c r="I43" s="41" t="s">
        <v>5910</v>
      </c>
      <c r="J43" s="41" t="s">
        <v>5871</v>
      </c>
    </row>
    <row r="44" spans="1:20" x14ac:dyDescent="0.3">
      <c r="E44" s="11" t="s">
        <v>1588</v>
      </c>
      <c r="F44" s="5">
        <v>708</v>
      </c>
      <c r="G44" s="56">
        <v>0.25</v>
      </c>
      <c r="H44" s="47">
        <f t="shared" ref="H44:H55" si="8">25.85*G44</f>
        <v>6.4625000000000004</v>
      </c>
      <c r="I44" s="47">
        <f t="shared" ref="I44:I55" si="9">+H44*F44</f>
        <v>4575.45</v>
      </c>
      <c r="J44" s="43">
        <f t="shared" ref="J44:J55" si="10">+(G44*F44)/8</f>
        <v>22.125</v>
      </c>
    </row>
    <row r="45" spans="1:20" x14ac:dyDescent="0.3">
      <c r="E45" s="11" t="s">
        <v>655</v>
      </c>
      <c r="F45" s="5">
        <v>254</v>
      </c>
      <c r="G45" s="56">
        <v>1.5</v>
      </c>
      <c r="H45" s="47">
        <f t="shared" si="8"/>
        <v>38.775000000000006</v>
      </c>
      <c r="I45" s="47">
        <f t="shared" si="9"/>
        <v>9848.8500000000022</v>
      </c>
      <c r="J45" s="43">
        <f t="shared" si="10"/>
        <v>47.625</v>
      </c>
    </row>
    <row r="46" spans="1:20" x14ac:dyDescent="0.3">
      <c r="E46" s="11" t="s">
        <v>1187</v>
      </c>
      <c r="F46" s="5">
        <v>170</v>
      </c>
      <c r="G46" s="56">
        <v>0.75</v>
      </c>
      <c r="H46" s="47">
        <f t="shared" si="8"/>
        <v>19.387500000000003</v>
      </c>
      <c r="I46" s="47">
        <f t="shared" si="9"/>
        <v>3295.8750000000005</v>
      </c>
      <c r="J46" s="43">
        <f t="shared" si="10"/>
        <v>15.9375</v>
      </c>
    </row>
    <row r="47" spans="1:20" x14ac:dyDescent="0.3">
      <c r="E47" s="11" t="s">
        <v>203</v>
      </c>
      <c r="F47" s="5">
        <v>107</v>
      </c>
      <c r="G47" s="56">
        <v>0.5</v>
      </c>
      <c r="H47" s="47">
        <f t="shared" si="8"/>
        <v>12.925000000000001</v>
      </c>
      <c r="I47" s="47">
        <f t="shared" si="9"/>
        <v>1382.9750000000001</v>
      </c>
      <c r="J47" s="43">
        <f t="shared" si="10"/>
        <v>6.6875</v>
      </c>
    </row>
    <row r="48" spans="1:20" x14ac:dyDescent="0.3">
      <c r="E48" s="11" t="s">
        <v>458</v>
      </c>
      <c r="F48" s="5">
        <v>90</v>
      </c>
      <c r="G48" s="56">
        <v>1.5</v>
      </c>
      <c r="H48" s="47">
        <f t="shared" si="8"/>
        <v>38.775000000000006</v>
      </c>
      <c r="I48" s="47">
        <f t="shared" si="9"/>
        <v>3489.7500000000005</v>
      </c>
      <c r="J48" s="43">
        <f t="shared" si="10"/>
        <v>16.875</v>
      </c>
    </row>
    <row r="49" spans="5:10" x14ac:dyDescent="0.3">
      <c r="E49" s="11" t="s">
        <v>1622</v>
      </c>
      <c r="F49" s="5">
        <v>74</v>
      </c>
      <c r="G49" s="56">
        <v>0.5</v>
      </c>
      <c r="H49" s="47">
        <f t="shared" si="8"/>
        <v>12.925000000000001</v>
      </c>
      <c r="I49" s="47">
        <f t="shared" si="9"/>
        <v>956.45</v>
      </c>
      <c r="J49" s="43">
        <f t="shared" si="10"/>
        <v>4.625</v>
      </c>
    </row>
    <row r="50" spans="5:10" x14ac:dyDescent="0.3">
      <c r="E50" s="11" t="s">
        <v>10</v>
      </c>
      <c r="F50" s="5">
        <v>58</v>
      </c>
      <c r="G50" s="56">
        <v>0.75</v>
      </c>
      <c r="H50" s="47">
        <f t="shared" si="8"/>
        <v>19.387500000000003</v>
      </c>
      <c r="I50" s="47">
        <f t="shared" si="9"/>
        <v>1124.4750000000001</v>
      </c>
      <c r="J50" s="43">
        <f t="shared" si="10"/>
        <v>5.4375</v>
      </c>
    </row>
    <row r="51" spans="5:10" x14ac:dyDescent="0.3">
      <c r="E51" s="11" t="s">
        <v>1602</v>
      </c>
      <c r="F51" s="5">
        <v>22</v>
      </c>
      <c r="G51" s="56">
        <v>0.5</v>
      </c>
      <c r="H51" s="47">
        <f t="shared" si="8"/>
        <v>12.925000000000001</v>
      </c>
      <c r="I51" s="47">
        <f t="shared" si="9"/>
        <v>284.35000000000002</v>
      </c>
      <c r="J51" s="43">
        <f t="shared" si="10"/>
        <v>1.375</v>
      </c>
    </row>
    <row r="52" spans="5:10" x14ac:dyDescent="0.3">
      <c r="E52" s="11" t="s">
        <v>1654</v>
      </c>
      <c r="F52" s="5">
        <v>18</v>
      </c>
      <c r="G52" s="56">
        <v>4</v>
      </c>
      <c r="H52" s="47">
        <f t="shared" si="8"/>
        <v>103.4</v>
      </c>
      <c r="I52" s="47">
        <f t="shared" si="9"/>
        <v>1861.2</v>
      </c>
      <c r="J52" s="43">
        <f t="shared" si="10"/>
        <v>9</v>
      </c>
    </row>
    <row r="53" spans="5:10" x14ac:dyDescent="0.3">
      <c r="E53" s="11" t="s">
        <v>163</v>
      </c>
      <c r="F53" s="5">
        <v>13</v>
      </c>
      <c r="G53" s="56">
        <v>0.5</v>
      </c>
      <c r="H53" s="47">
        <f t="shared" si="8"/>
        <v>12.925000000000001</v>
      </c>
      <c r="I53" s="47">
        <f t="shared" si="9"/>
        <v>168.02500000000001</v>
      </c>
      <c r="J53" s="43">
        <f t="shared" si="10"/>
        <v>0.8125</v>
      </c>
    </row>
    <row r="54" spans="5:10" x14ac:dyDescent="0.3">
      <c r="E54" s="11" t="s">
        <v>1733</v>
      </c>
      <c r="F54" s="5">
        <v>1</v>
      </c>
      <c r="G54" s="56">
        <v>8</v>
      </c>
      <c r="H54" s="47">
        <f t="shared" si="8"/>
        <v>206.8</v>
      </c>
      <c r="I54" s="47">
        <f t="shared" si="9"/>
        <v>206.8</v>
      </c>
      <c r="J54" s="43">
        <f t="shared" si="10"/>
        <v>1</v>
      </c>
    </row>
    <row r="55" spans="5:10" x14ac:dyDescent="0.3">
      <c r="E55" s="11" t="s">
        <v>1738</v>
      </c>
      <c r="F55" s="5">
        <v>1</v>
      </c>
      <c r="G55" s="56">
        <v>4</v>
      </c>
      <c r="H55" s="47">
        <f t="shared" si="8"/>
        <v>103.4</v>
      </c>
      <c r="I55" s="47">
        <f t="shared" si="9"/>
        <v>103.4</v>
      </c>
      <c r="J55" s="43">
        <f t="shared" si="10"/>
        <v>0.5</v>
      </c>
    </row>
    <row r="56" spans="5:10" x14ac:dyDescent="0.3">
      <c r="E56" s="14" t="s">
        <v>5913</v>
      </c>
      <c r="F56" s="14">
        <f>SUM(F44:F55)</f>
        <v>1516</v>
      </c>
      <c r="G56" s="14"/>
      <c r="H56" s="14"/>
      <c r="I56" s="58">
        <f>SUM(I44:I55)</f>
        <v>27297.600000000002</v>
      </c>
      <c r="J56" s="62">
        <f>SUM(J44:J55)</f>
        <v>132</v>
      </c>
    </row>
    <row r="57" spans="5:10" x14ac:dyDescent="0.3">
      <c r="E57" s="88" t="s">
        <v>5911</v>
      </c>
      <c r="F57" s="88"/>
      <c r="G57" s="88"/>
      <c r="H57" s="88"/>
      <c r="I57" s="49"/>
      <c r="J57" s="45" t="s">
        <v>5872</v>
      </c>
    </row>
  </sheetData>
  <mergeCells count="11">
    <mergeCell ref="E57:H57"/>
    <mergeCell ref="V22:Y22"/>
    <mergeCell ref="B23:D23"/>
    <mergeCell ref="O5:Q5"/>
    <mergeCell ref="O37:R37"/>
    <mergeCell ref="O20:R20"/>
    <mergeCell ref="V7:Y7"/>
    <mergeCell ref="E15:H15"/>
    <mergeCell ref="O31:Q31"/>
    <mergeCell ref="K22:N23"/>
    <mergeCell ref="K27:M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Detallado</vt:lpstr>
      <vt:lpstr>Resumen</vt:lpstr>
      <vt:lpstr>PorAntiguedad</vt:lpstr>
      <vt:lpstr>PorTipoYAntiguedad</vt:lpstr>
      <vt:lpstr>Mantenimiento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Paz</dc:creator>
  <cp:lastModifiedBy>Sergio Serrano</cp:lastModifiedBy>
  <cp:lastPrinted>2024-09-10T21:03:07Z</cp:lastPrinted>
  <dcterms:created xsi:type="dcterms:W3CDTF">2024-06-11T18:55:49Z</dcterms:created>
  <dcterms:modified xsi:type="dcterms:W3CDTF">2025-07-31T13:43:22Z</dcterms:modified>
</cp:coreProperties>
</file>